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NIiPP_ZP\1_Przetargi\0_2025\10_NIiPP.271.12.2025_Droga Biezdrowo Huby\"/>
    </mc:Choice>
  </mc:AlternateContent>
  <bookViews>
    <workbookView xWindow="0" yWindow="0" windowWidth="28800" windowHeight="12210"/>
  </bookViews>
  <sheets>
    <sheet name="Kosztorys" sheetId="2" r:id="rId1"/>
  </sheets>
  <calcPr calcId="162913"/>
</workbook>
</file>

<file path=xl/calcChain.xml><?xml version="1.0" encoding="utf-8"?>
<calcChain xmlns="http://schemas.openxmlformats.org/spreadsheetml/2006/main">
  <c r="W28" i="2" l="1"/>
  <c r="X28" i="2" s="1"/>
  <c r="W37" i="2"/>
  <c r="X37" i="2" s="1"/>
  <c r="S63" i="2"/>
  <c r="W62" i="2"/>
  <c r="X62" i="2" s="1"/>
  <c r="V62" i="2"/>
  <c r="U62" i="2"/>
  <c r="T62" i="2"/>
  <c r="S62" i="2"/>
  <c r="R62" i="2"/>
  <c r="Q62" i="2"/>
  <c r="W61" i="2"/>
  <c r="X61" i="2" s="1"/>
  <c r="V61" i="2"/>
  <c r="U61" i="2"/>
  <c r="T61" i="2"/>
  <c r="S61" i="2"/>
  <c r="R61" i="2"/>
  <c r="Q61" i="2"/>
  <c r="V60" i="2"/>
  <c r="V63" i="2" s="1"/>
  <c r="U60" i="2"/>
  <c r="U63" i="2" s="1"/>
  <c r="T60" i="2"/>
  <c r="T63" i="2" s="1"/>
  <c r="S60" i="2"/>
  <c r="R60" i="2"/>
  <c r="Q60" i="2"/>
  <c r="W60" i="2"/>
  <c r="X60" i="2" s="1"/>
  <c r="V59" i="2"/>
  <c r="U59" i="2"/>
  <c r="T59" i="2"/>
  <c r="S59" i="2"/>
  <c r="R59" i="2"/>
  <c r="R63" i="2" s="1"/>
  <c r="Q59" i="2"/>
  <c r="Q63" i="2" s="1"/>
  <c r="W59" i="2"/>
  <c r="W55" i="2"/>
  <c r="X55" i="2" s="1"/>
  <c r="V55" i="2"/>
  <c r="U55" i="2"/>
  <c r="T55" i="2"/>
  <c r="S55" i="2"/>
  <c r="R55" i="2"/>
  <c r="Q55" i="2"/>
  <c r="V54" i="2"/>
  <c r="U54" i="2"/>
  <c r="T54" i="2"/>
  <c r="T56" i="2" s="1"/>
  <c r="S54" i="2"/>
  <c r="R54" i="2"/>
  <c r="Q54" i="2"/>
  <c r="W54" i="2"/>
  <c r="X54" i="2" s="1"/>
  <c r="V53" i="2"/>
  <c r="V56" i="2" s="1"/>
  <c r="U53" i="2"/>
  <c r="U56" i="2" s="1"/>
  <c r="T53" i="2"/>
  <c r="S53" i="2"/>
  <c r="S56" i="2" s="1"/>
  <c r="R53" i="2"/>
  <c r="R56" i="2" s="1"/>
  <c r="Q53" i="2"/>
  <c r="Q56" i="2" s="1"/>
  <c r="W53" i="2"/>
  <c r="V49" i="2"/>
  <c r="V50" i="2" s="1"/>
  <c r="U49" i="2"/>
  <c r="T49" i="2"/>
  <c r="S49" i="2"/>
  <c r="R49" i="2"/>
  <c r="Q49" i="2"/>
  <c r="W49" i="2"/>
  <c r="X49" i="2" s="1"/>
  <c r="W48" i="2"/>
  <c r="X48" i="2" s="1"/>
  <c r="V48" i="2"/>
  <c r="U48" i="2"/>
  <c r="T48" i="2"/>
  <c r="S48" i="2"/>
  <c r="R48" i="2"/>
  <c r="R50" i="2" s="1"/>
  <c r="Q48" i="2"/>
  <c r="V47" i="2"/>
  <c r="U47" i="2"/>
  <c r="U50" i="2" s="1"/>
  <c r="T47" i="2"/>
  <c r="T50" i="2" s="1"/>
  <c r="S47" i="2"/>
  <c r="S50" i="2" s="1"/>
  <c r="R47" i="2"/>
  <c r="Q47" i="2"/>
  <c r="Q50" i="2" s="1"/>
  <c r="W47" i="2"/>
  <c r="V44" i="2"/>
  <c r="W43" i="2"/>
  <c r="X43" i="2" s="1"/>
  <c r="V43" i="2"/>
  <c r="U43" i="2"/>
  <c r="T43" i="2"/>
  <c r="S43" i="2"/>
  <c r="R43" i="2"/>
  <c r="Q43" i="2"/>
  <c r="V42" i="2"/>
  <c r="U42" i="2"/>
  <c r="T42" i="2"/>
  <c r="T44" i="2" s="1"/>
  <c r="S42" i="2"/>
  <c r="R42" i="2"/>
  <c r="Q42" i="2"/>
  <c r="W42" i="2"/>
  <c r="X42" i="2" s="1"/>
  <c r="W41" i="2"/>
  <c r="V41" i="2"/>
  <c r="U41" i="2"/>
  <c r="U44" i="2" s="1"/>
  <c r="T41" i="2"/>
  <c r="S41" i="2"/>
  <c r="S44" i="2" s="1"/>
  <c r="R41" i="2"/>
  <c r="R44" i="2" s="1"/>
  <c r="Q41" i="2"/>
  <c r="Q44" i="2" s="1"/>
  <c r="U38" i="2"/>
  <c r="T38" i="2"/>
  <c r="V37" i="2"/>
  <c r="U37" i="2"/>
  <c r="T37" i="2"/>
  <c r="S37" i="2"/>
  <c r="R37" i="2"/>
  <c r="Q37" i="2"/>
  <c r="V36" i="2"/>
  <c r="U36" i="2"/>
  <c r="T36" i="2"/>
  <c r="S36" i="2"/>
  <c r="R36" i="2"/>
  <c r="Q36" i="2"/>
  <c r="W36" i="2"/>
  <c r="X36" i="2" s="1"/>
  <c r="W35" i="2"/>
  <c r="X35" i="2" s="1"/>
  <c r="V35" i="2"/>
  <c r="V38" i="2" s="1"/>
  <c r="U35" i="2"/>
  <c r="T35" i="2"/>
  <c r="S35" i="2"/>
  <c r="R35" i="2"/>
  <c r="Q35" i="2"/>
  <c r="W34" i="2"/>
  <c r="X34" i="2" s="1"/>
  <c r="V34" i="2"/>
  <c r="U34" i="2"/>
  <c r="T34" i="2"/>
  <c r="S34" i="2"/>
  <c r="S38" i="2" s="1"/>
  <c r="R34" i="2"/>
  <c r="R38" i="2" s="1"/>
  <c r="Q34" i="2"/>
  <c r="Q38" i="2" s="1"/>
  <c r="Q31" i="2"/>
  <c r="V30" i="2"/>
  <c r="U30" i="2"/>
  <c r="T30" i="2"/>
  <c r="S30" i="2"/>
  <c r="R30" i="2"/>
  <c r="Q30" i="2"/>
  <c r="W30" i="2"/>
  <c r="X30" i="2" s="1"/>
  <c r="V29" i="2"/>
  <c r="U29" i="2"/>
  <c r="T29" i="2"/>
  <c r="S29" i="2"/>
  <c r="R29" i="2"/>
  <c r="Q29" i="2"/>
  <c r="W29" i="2"/>
  <c r="X29" i="2" s="1"/>
  <c r="V28" i="2"/>
  <c r="U28" i="2"/>
  <c r="T28" i="2"/>
  <c r="S28" i="2"/>
  <c r="R28" i="2"/>
  <c r="Q28" i="2"/>
  <c r="V27" i="2"/>
  <c r="V31" i="2" s="1"/>
  <c r="U27" i="2"/>
  <c r="T27" i="2"/>
  <c r="S27" i="2"/>
  <c r="R27" i="2"/>
  <c r="Q27" i="2"/>
  <c r="W27" i="2"/>
  <c r="X27" i="2" s="1"/>
  <c r="V26" i="2"/>
  <c r="U26" i="2"/>
  <c r="U31" i="2" s="1"/>
  <c r="T26" i="2"/>
  <c r="T31" i="2" s="1"/>
  <c r="S26" i="2"/>
  <c r="S31" i="2" s="1"/>
  <c r="R26" i="2"/>
  <c r="R31" i="2" s="1"/>
  <c r="Q26" i="2"/>
  <c r="W26" i="2"/>
  <c r="W22" i="2"/>
  <c r="X22" i="2" s="1"/>
  <c r="V22" i="2"/>
  <c r="U22" i="2"/>
  <c r="T22" i="2"/>
  <c r="S22" i="2"/>
  <c r="R22" i="2"/>
  <c r="Q22" i="2"/>
  <c r="V21" i="2"/>
  <c r="U21" i="2"/>
  <c r="T21" i="2"/>
  <c r="S21" i="2"/>
  <c r="R21" i="2"/>
  <c r="Q21" i="2"/>
  <c r="W21" i="2"/>
  <c r="X21" i="2" s="1"/>
  <c r="W20" i="2"/>
  <c r="X20" i="2" s="1"/>
  <c r="V20" i="2"/>
  <c r="U20" i="2"/>
  <c r="T20" i="2"/>
  <c r="S20" i="2"/>
  <c r="R20" i="2"/>
  <c r="Q20" i="2"/>
  <c r="W19" i="2"/>
  <c r="X19" i="2" s="1"/>
  <c r="V19" i="2"/>
  <c r="U19" i="2"/>
  <c r="T19" i="2"/>
  <c r="S19" i="2"/>
  <c r="R19" i="2"/>
  <c r="Q19" i="2"/>
  <c r="V18" i="2"/>
  <c r="U18" i="2"/>
  <c r="T18" i="2"/>
  <c r="S18" i="2"/>
  <c r="R18" i="2"/>
  <c r="Q18" i="2"/>
  <c r="W18" i="2"/>
  <c r="X18" i="2" s="1"/>
  <c r="W17" i="2"/>
  <c r="X17" i="2" s="1"/>
  <c r="V17" i="2"/>
  <c r="U17" i="2"/>
  <c r="T17" i="2"/>
  <c r="S17" i="2"/>
  <c r="R17" i="2"/>
  <c r="Q17" i="2"/>
  <c r="W16" i="2"/>
  <c r="X16" i="2" s="1"/>
  <c r="V16" i="2"/>
  <c r="V23" i="2" s="1"/>
  <c r="U16" i="2"/>
  <c r="U23" i="2" s="1"/>
  <c r="T16" i="2"/>
  <c r="S16" i="2"/>
  <c r="R16" i="2"/>
  <c r="Q16" i="2"/>
  <c r="W15" i="2"/>
  <c r="X15" i="2" s="1"/>
  <c r="V15" i="2"/>
  <c r="U15" i="2"/>
  <c r="T15" i="2"/>
  <c r="S15" i="2"/>
  <c r="R15" i="2"/>
  <c r="Q15" i="2"/>
  <c r="V14" i="2"/>
  <c r="U14" i="2"/>
  <c r="T14" i="2"/>
  <c r="T23" i="2" s="1"/>
  <c r="S14" i="2"/>
  <c r="S23" i="2" s="1"/>
  <c r="R14" i="2"/>
  <c r="R23" i="2" s="1"/>
  <c r="Q14" i="2"/>
  <c r="Q23" i="2" s="1"/>
  <c r="W14" i="2"/>
  <c r="R11" i="2"/>
  <c r="Q11" i="2"/>
  <c r="W10" i="2"/>
  <c r="X10" i="2" s="1"/>
  <c r="V10" i="2"/>
  <c r="U10" i="2"/>
  <c r="T10" i="2"/>
  <c r="S10" i="2"/>
  <c r="R10" i="2"/>
  <c r="Q10" i="2"/>
  <c r="V9" i="2"/>
  <c r="V11" i="2" s="1"/>
  <c r="U9" i="2"/>
  <c r="U11" i="2" s="1"/>
  <c r="U66" i="2" s="1"/>
  <c r="T9" i="2"/>
  <c r="T11" i="2" s="1"/>
  <c r="T66" i="2" s="1"/>
  <c r="S9" i="2"/>
  <c r="S11" i="2" s="1"/>
  <c r="R9" i="2"/>
  <c r="Q9" i="2"/>
  <c r="W9" i="2"/>
  <c r="X38" i="2" l="1"/>
  <c r="V66" i="2"/>
  <c r="W50" i="2"/>
  <c r="X47" i="2"/>
  <c r="X50" i="2" s="1"/>
  <c r="W56" i="2"/>
  <c r="X53" i="2"/>
  <c r="X56" i="2" s="1"/>
  <c r="X9" i="2"/>
  <c r="X11" i="2" s="1"/>
  <c r="W11" i="2"/>
  <c r="Q66" i="2"/>
  <c r="X14" i="2"/>
  <c r="X23" i="2" s="1"/>
  <c r="W23" i="2"/>
  <c r="X26" i="2"/>
  <c r="X31" i="2" s="1"/>
  <c r="W31" i="2"/>
  <c r="S66" i="2"/>
  <c r="R66" i="2"/>
  <c r="W44" i="2"/>
  <c r="X59" i="2"/>
  <c r="X63" i="2" s="1"/>
  <c r="W63" i="2"/>
  <c r="W38" i="2"/>
  <c r="X41" i="2"/>
  <c r="X44" i="2" s="1"/>
  <c r="W66" i="2" l="1"/>
  <c r="X66" i="2"/>
</calcChain>
</file>

<file path=xl/sharedStrings.xml><?xml version="1.0" encoding="utf-8"?>
<sst xmlns="http://schemas.openxmlformats.org/spreadsheetml/2006/main" count="182" uniqueCount="108">
  <si>
    <t>BUDOWA DROGI GMINNEJ W M. BIEZDROWO - HUBY,  GM. WRONKI</t>
  </si>
  <si>
    <t>Nazwa</t>
  </si>
  <si>
    <t>R</t>
  </si>
  <si>
    <t>M</t>
  </si>
  <si>
    <t>T</t>
  </si>
  <si>
    <t>S</t>
  </si>
  <si>
    <t>K</t>
  </si>
  <si>
    <t>Z</t>
  </si>
  <si>
    <t>ROBOTY PRZYGOTOWAWCZE I ROZBIÓRKOWE</t>
  </si>
  <si>
    <t/>
  </si>
  <si>
    <t>PODBUDOWY, ROBOTY ZIEMNE</t>
  </si>
  <si>
    <t>ELEMENTY BETONOWE</t>
  </si>
  <si>
    <t>NAWIERZCHNIE</t>
  </si>
  <si>
    <t>ORGANIZACJA RUCHU</t>
  </si>
  <si>
    <t>KANAŁ TECHNOLOGICZNY</t>
  </si>
  <si>
    <t>PRZEPUST</t>
  </si>
  <si>
    <t>ROBOTY WYKOŃCZENIOWE</t>
  </si>
  <si>
    <t>024-09-001 :  KOSZTORYS</t>
  </si>
  <si>
    <t>Poz</t>
  </si>
  <si>
    <t>Symbol</t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</si>
  <si>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</si>
  <si>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</si>
  <si>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</si>
  <si>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</si>
  <si>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</si>
  <si>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</si>
  <si>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</si>
  <si>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</si>
  <si>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</si>
  <si>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</si>
  <si>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</si>
  <si>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</si>
  <si>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</si>
  <si>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</si>
  <si>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KNR  201-01-19-03-00</t>
  </si>
  <si>
    <t>Roboty pomiarowe - trasa dróg w terenie równinnym</t>
  </si>
  <si>
    <t>km</t>
  </si>
  <si>
    <t>Kalkulacja własna</t>
  </si>
  <si>
    <t>Wprowadzenie czasowej organizacji ruchu i zabezpieczenie robót</t>
  </si>
  <si>
    <t>kmpl</t>
  </si>
  <si>
    <t>Razem:</t>
  </si>
  <si>
    <t>DZIAŁ  2</t>
  </si>
  <si>
    <t>CEN  231-01-01-03-00</t>
  </si>
  <si>
    <t>Mechaniczne wykonanie koryta na całej szer jezdni głęb 10 cm - krusywo do wykorzystania przez Zamawiającego przezwiezionene w wyznaczone miejce przez Zamawiającego</t>
  </si>
  <si>
    <t>m2</t>
  </si>
  <si>
    <t>Mechaniczne wykonanie koryta na całej szer jezdni głęb 10 cm</t>
  </si>
  <si>
    <t>CEN  231-01-01-04-00</t>
  </si>
  <si>
    <t>Mechaniczne wykonanie koryta, - dadatek za  20cm</t>
  </si>
  <si>
    <t>Mechaniczne wykonanie koryta na głęb 15 cm - pobocza</t>
  </si>
  <si>
    <t>CEN N001-02-07-02-00</t>
  </si>
  <si>
    <t>Roboty ziemne koparką z transportem wywrotką</t>
  </si>
  <si>
    <t>m3</t>
  </si>
  <si>
    <t>CEN N001-02-08-01-00</t>
  </si>
  <si>
    <t>Dodatek za transportu gruntu  przy przewozie po drogach gruntowych (5km)</t>
  </si>
  <si>
    <t>CEN  231-01-03-02-00</t>
  </si>
  <si>
    <t>Ręczne profilowanie i zagęszczenie podłoża</t>
  </si>
  <si>
    <t>CEN  231-01-14-05-00</t>
  </si>
  <si>
    <t>Warstwa  podbudowy z kruszywa łamanego (0-31,5mm) grub 15 cm</t>
  </si>
  <si>
    <t>CEN  231-01-14-06-00</t>
  </si>
  <si>
    <t>Warstwa podbudowy z kruszywa łamanego (0-31,5mm)- dodatek za 20 cm</t>
  </si>
  <si>
    <t>DZIAŁ  3</t>
  </si>
  <si>
    <t>KNNR N006-04-04-05-00</t>
  </si>
  <si>
    <t>Obrzeże betonowe 30x8 cm na podsypce cementowo-piaskowej spoiny wypełnione zaprawą</t>
  </si>
  <si>
    <t>metr</t>
  </si>
  <si>
    <t>KNNR N006-04-01-03-00</t>
  </si>
  <si>
    <t>Opornki betonowy 12x25cm podsypka cementowo-piaskowa</t>
  </si>
  <si>
    <t>KNNR N006-04-03-03-01</t>
  </si>
  <si>
    <t>Krawężnik betonowy najazdowy 15x22 cm na podsypce cementowo-piaskowej</t>
  </si>
  <si>
    <t>Krawężnik betonowy najazdowy 15x22 cm na podsypce cementowo-piaskowej kolor grafitowy</t>
  </si>
  <si>
    <t>CEN  231-04-02-04-00</t>
  </si>
  <si>
    <t>Ława pod obrzeża i krawężniki betonowe i palisade z oporem (C12/15)</t>
  </si>
  <si>
    <t>DZIAŁ  4</t>
  </si>
  <si>
    <t>CEN  231-05-11-03-00</t>
  </si>
  <si>
    <t>Nawierzchnie z kostki betonowej szarej grub 8 cm na podsypce cementowo-piaskowej</t>
  </si>
  <si>
    <t>Nawierzchnie z kostki betonowej grafitowej grub 8 cm na podsypce cementowo-piaskowej - zjazdy</t>
  </si>
  <si>
    <t>Nawierzchnie z kostki betonowej czerwonej grub 8 cm na podsypce cementowo-piaskowej - dojścia</t>
  </si>
  <si>
    <t>CEN  006-03-01-04-00</t>
  </si>
  <si>
    <t>Nawierzchnia z kostki granitowej podsyp cement-piaskowa 9/11 (azyl)</t>
  </si>
  <si>
    <t>DZIAŁ  5</t>
  </si>
  <si>
    <t>KNR  231-07-02-01-00</t>
  </si>
  <si>
    <t>Słupek do znaku drogowego z rur stalowych fi 50</t>
  </si>
  <si>
    <t>szt</t>
  </si>
  <si>
    <t>KNR  231-07-03-01-00</t>
  </si>
  <si>
    <t>Przymocowanie znaku drogowego o powierzchni do 0,3 m2</t>
  </si>
  <si>
    <t>Punktowe elementy odblaskowe koloru - biało - czerwonego</t>
  </si>
  <si>
    <t>DZIAŁ  6</t>
  </si>
  <si>
    <t>CEN  501-01-07-04-00</t>
  </si>
  <si>
    <t>Kanał technologiczny zgodnie z dok. proj.</t>
  </si>
  <si>
    <t>Roboty ziemne związane z wykonaniem kanału technologicznego (wykopy, zasypka wraz z transportem materialów)</t>
  </si>
  <si>
    <t>CEN  501-04-02-01-00</t>
  </si>
  <si>
    <t>Studnia kablowa rozdzielcza SK-2 prefabrykowana wieloelementowa w gruncie kategorii 1-2 w pokrywą typu cięakiego klasy D400 i wykonaniem podbudowy dodatkowej przed i za studnią na długości 2m</t>
  </si>
  <si>
    <t>DZIAŁ  7</t>
  </si>
  <si>
    <t>CEN  006-06-04-05-00</t>
  </si>
  <si>
    <t>Rozebranie przepustu z rur betonowych fi 40 cm + roboty ziemne wraz wywozem na składowisko wskazane przez Zamawiającego</t>
  </si>
  <si>
    <t>CEN  006-06-02-07-00</t>
  </si>
  <si>
    <t>Umocnienie wlotu i wylotu przeoustu - ścianka czołowa betonowa prefabrykowana - szt. 2</t>
  </si>
  <si>
    <t>CEN  006-06-04-01-00</t>
  </si>
  <si>
    <t>Przepust PEHD fi 40 cm + wraz z robotami ziemnymi (podsypka, zasypka zagęszczenie profilowanie rowu)</t>
  </si>
  <si>
    <t>DZIAŁ  8</t>
  </si>
  <si>
    <t>KNR  231-01-03-02-00</t>
  </si>
  <si>
    <t>Ręczne plantowanie i profilowanie terenu oraz rowu</t>
  </si>
  <si>
    <t>CEN  201-05-10-01-00</t>
  </si>
  <si>
    <t>Humusowanie terenu gr. 10cm z obsianiem trawą</t>
  </si>
  <si>
    <t>CEN  231-02-04-05-00</t>
  </si>
  <si>
    <t>Umocnienie poboczy tłuczniem kamiennym 0/315mm  grub 15 cm</t>
  </si>
  <si>
    <t>Inwentaryzacja</t>
  </si>
  <si>
    <t>Inwentaryzacja powykonawcza</t>
  </si>
  <si>
    <t>OGÓŁEM KOSZTORYS: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</si>
</sst>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."/>
    <numFmt numFmtId="165" formatCode="0.000"/>
  </numFmts>
  <fonts count="14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2" fontId="0" fillId="0" borderId="0" xfId="0" applyNumberFormat="1" applyFont="1" applyFill="1" applyBorder="1" applyAlignment="1">
      <alignment vertical="top"/>
    </xf>
    <xf numFmtId="4" fontId="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165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3" fillId="0" borderId="0" xfId="0" applyNumberFormat="1" applyFont="1" applyFill="1" applyBorder="1" applyAlignment="1">
      <alignment vertical="top"/>
    </xf>
    <xf numFmtId="2" fontId="0" fillId="0" borderId="0" xfId="0" applyNumberFormat="1"/>
    <xf numFmtId="0" fontId="2" fillId="0" borderId="0" xfId="0" applyNumberFormat="1" applyFont="1" applyFill="1" applyBorder="1" applyAlignment="1">
      <alignment vertical="top"/>
    </xf>
    <xf numFmtId="0" fontId="0" fillId="0" borderId="0" xfId="0"/>
    <xf numFmtId="0" fontId="2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6"/>
  <sheetViews>
    <sheetView tabSelected="1" topLeftCell="A40" workbookViewId="0">
      <selection activeCell="A36" sqref="A36"/>
    </sheetView>
  </sheetViews>
  <sheetFormatPr defaultRowHeight="12" x14ac:dyDescent="0.2"/>
  <cols>
    <col min="1" max="1" width="6"/>
    <col min="2" max="2" width="20"/>
    <col min="3" max="3" width="2"/>
    <col min="4" max="4" width="51.5" customWidth="1"/>
    <col min="5" max="5" width="2"/>
    <col min="6" max="6" width="8"/>
    <col min="7" max="7" width="9"/>
    <col min="8" max="8" width="2"/>
    <col min="9" max="14" width="0" hidden="1"/>
    <col min="15" max="15" width="5.6640625" customWidth="1"/>
    <col min="16" max="16" width="2"/>
    <col min="17" max="23" width="0" hidden="1"/>
    <col min="24" max="24" width="10.5" customWidth="1"/>
    <col min="25" max="26" width="2" hidden="1" customWidth="1"/>
    <col min="27" max="28" width="0" hidden="1" customWidth="1"/>
  </cols>
  <sheetData>
    <row r="1" spans="1:28" ht="15" x14ac:dyDescent="0.2">
      <c r="A1" s="23" t="s">
        <v>17</v>
      </c>
      <c r="B1" s="21"/>
      <c r="C1" s="21"/>
      <c r="D1" s="21"/>
      <c r="E1" s="21"/>
    </row>
    <row r="3" spans="1:28" ht="12.75" x14ac:dyDescent="0.2">
      <c r="A3" s="24" t="s">
        <v>0</v>
      </c>
      <c r="B3" s="21"/>
      <c r="C3" s="21"/>
      <c r="D3" s="21"/>
      <c r="E3" s="21"/>
    </row>
    <row r="6" spans="1:28" x14ac:dyDescent="0.2">
      <c r="A6" s="2" t="s">
        <v>18</v>
      </c>
      <c r="B6" s="2" t="s">
        <v>19</v>
      </c>
      <c r="C6" s="2" t="s">
        <v>9</v>
      </c>
      <c r="D6" s="2" t="s">
        <v>1</v>
      </c>
      <c r="F6" s="2" t="s">
        <v>20</v>
      </c>
      <c r="G6" s="2" t="s">
        <v>21</v>
      </c>
      <c r="I6" s="6" t="s">
        <v>22</v>
      </c>
      <c r="J6" s="6" t="s">
        <v>23</v>
      </c>
      <c r="K6" s="6" t="s">
        <v>24</v>
      </c>
      <c r="L6" s="6" t="s">
        <v>25</v>
      </c>
      <c r="M6" s="6" t="s">
        <v>26</v>
      </c>
      <c r="N6" s="6" t="s">
        <v>27</v>
      </c>
      <c r="O6" s="2" t="s">
        <v>28</v>
      </c>
      <c r="Q6" s="6" t="s">
        <v>2</v>
      </c>
      <c r="R6" s="6" t="s">
        <v>3</v>
      </c>
      <c r="S6" s="6" t="s">
        <v>4</v>
      </c>
      <c r="T6" s="6" t="s">
        <v>5</v>
      </c>
      <c r="U6" s="6" t="s">
        <v>6</v>
      </c>
      <c r="V6" s="6" t="s">
        <v>7</v>
      </c>
      <c r="W6" s="7" t="s">
        <v>29</v>
      </c>
      <c r="X6" s="2" t="s">
        <v>30</v>
      </c>
      <c r="AA6" s="8" t="s">
        <v>31</v>
      </c>
      <c r="AB6" s="8" t="s">
        <v>32</v>
      </c>
    </row>
    <row r="8" spans="1:28" ht="12.75" x14ac:dyDescent="0.2">
      <c r="A8" s="20" t="s">
        <v>33</v>
      </c>
      <c r="B8" s="21"/>
      <c r="C8" s="22" t="s">
        <v>8</v>
      </c>
      <c r="D8" s="21"/>
      <c r="E8" s="21"/>
    </row>
    <row r="9" spans="1:28" x14ac:dyDescent="0.2">
      <c r="A9" s="9">
        <v>1</v>
      </c>
      <c r="B9" s="1" t="s">
        <v>34</v>
      </c>
      <c r="C9" s="1" t="s">
        <v>9</v>
      </c>
      <c r="D9" s="3" t="s">
        <v>35</v>
      </c>
      <c r="F9" s="10" t="s">
        <v>36</v>
      </c>
      <c r="G9" s="4">
        <v>0.34</v>
      </c>
      <c r="I9" s="11">
        <v>4045.77</v>
      </c>
      <c r="J9" s="11">
        <v>29.96</v>
      </c>
      <c r="K9" s="11">
        <v>0</v>
      </c>
      <c r="L9" s="11">
        <v>569.17999999999995</v>
      </c>
      <c r="M9" s="11">
        <v>3368.91</v>
      </c>
      <c r="N9" s="11">
        <v>1516.93</v>
      </c>
      <c r="O9" s="5"/>
      <c r="Q9" s="11">
        <f>G9*I9</f>
        <v>1375.5618000000002</v>
      </c>
      <c r="R9" s="11">
        <f>G9*J9</f>
        <v>10.186400000000001</v>
      </c>
      <c r="S9" s="11">
        <f>G9*K9</f>
        <v>0</v>
      </c>
      <c r="T9" s="11">
        <f>G9*L9</f>
        <v>193.52119999999999</v>
      </c>
      <c r="U9" s="11">
        <f>G9*M9</f>
        <v>1145.4294</v>
      </c>
      <c r="V9" s="11">
        <f>G9*N9</f>
        <v>515.75620000000004</v>
      </c>
      <c r="W9" s="12">
        <f>G9*O9</f>
        <v>0</v>
      </c>
      <c r="X9" s="5">
        <f>ROUND(W9,2)</f>
        <v>0</v>
      </c>
      <c r="AA9" s="13">
        <v>9530.75</v>
      </c>
      <c r="AB9" s="14">
        <v>3240.46</v>
      </c>
    </row>
    <row r="10" spans="1:28" ht="27.75" customHeight="1" x14ac:dyDescent="0.2">
      <c r="A10" s="9">
        <v>2</v>
      </c>
      <c r="B10" s="1" t="s">
        <v>37</v>
      </c>
      <c r="C10" s="1" t="s">
        <v>9</v>
      </c>
      <c r="D10" s="3" t="s">
        <v>38</v>
      </c>
      <c r="F10" s="10" t="s">
        <v>39</v>
      </c>
      <c r="G10" s="4">
        <v>1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5"/>
      <c r="Q10" s="11">
        <f>G10*I10</f>
        <v>0</v>
      </c>
      <c r="R10" s="11">
        <f>G10*J10</f>
        <v>0</v>
      </c>
      <c r="S10" s="11">
        <f>G10*K10</f>
        <v>0</v>
      </c>
      <c r="T10" s="11">
        <f>G10*L10</f>
        <v>0</v>
      </c>
      <c r="U10" s="11">
        <f>G10*M10</f>
        <v>0</v>
      </c>
      <c r="V10" s="11">
        <f>G10*N10</f>
        <v>0</v>
      </c>
      <c r="W10" s="12">
        <f>G10*O10</f>
        <v>0</v>
      </c>
      <c r="X10" s="5">
        <f>ROUND(W10,2)</f>
        <v>0</v>
      </c>
      <c r="AA10" s="13">
        <v>2500</v>
      </c>
      <c r="AB10" s="14">
        <v>2500</v>
      </c>
    </row>
    <row r="11" spans="1:28" ht="12.75" x14ac:dyDescent="0.2">
      <c r="F11" s="20" t="s">
        <v>40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5">
        <f t="shared" ref="Q11:X11" si="0">SUM(Q9:Q10)</f>
        <v>1375.5618000000002</v>
      </c>
      <c r="R11" s="15">
        <f t="shared" si="0"/>
        <v>10.186400000000001</v>
      </c>
      <c r="S11" s="15">
        <f t="shared" si="0"/>
        <v>0</v>
      </c>
      <c r="T11" s="15">
        <f t="shared" si="0"/>
        <v>193.52119999999999</v>
      </c>
      <c r="U11" s="15">
        <f t="shared" si="0"/>
        <v>1145.4294</v>
      </c>
      <c r="V11" s="15">
        <f t="shared" si="0"/>
        <v>515.75620000000004</v>
      </c>
      <c r="W11" s="16">
        <f t="shared" si="0"/>
        <v>0</v>
      </c>
      <c r="X11" s="17">
        <f t="shared" si="0"/>
        <v>0</v>
      </c>
      <c r="AB11" s="18">
        <v>5740.46</v>
      </c>
    </row>
    <row r="13" spans="1:28" ht="12.75" x14ac:dyDescent="0.2">
      <c r="A13" s="20" t="s">
        <v>41</v>
      </c>
      <c r="B13" s="21"/>
      <c r="C13" s="22" t="s">
        <v>10</v>
      </c>
      <c r="D13" s="21"/>
      <c r="E13" s="21"/>
    </row>
    <row r="14" spans="1:28" ht="54.75" customHeight="1" x14ac:dyDescent="0.2">
      <c r="A14" s="9">
        <v>1</v>
      </c>
      <c r="B14" s="1" t="s">
        <v>42</v>
      </c>
      <c r="C14" s="1" t="s">
        <v>9</v>
      </c>
      <c r="D14" s="3" t="s">
        <v>43</v>
      </c>
      <c r="F14" s="10" t="s">
        <v>44</v>
      </c>
      <c r="G14" s="4">
        <v>1770</v>
      </c>
      <c r="I14" s="11">
        <v>2.0099999999999998</v>
      </c>
      <c r="J14" s="11">
        <v>0</v>
      </c>
      <c r="K14" s="11">
        <v>0</v>
      </c>
      <c r="L14" s="11">
        <v>1.88</v>
      </c>
      <c r="M14" s="11">
        <v>2.84</v>
      </c>
      <c r="N14" s="11">
        <v>1.28</v>
      </c>
      <c r="O14" s="5"/>
      <c r="Q14" s="11">
        <f t="shared" ref="Q14:Q22" si="1">G14*I14</f>
        <v>3557.7</v>
      </c>
      <c r="R14" s="11">
        <f t="shared" ref="R14:R22" si="2">G14*J14</f>
        <v>0</v>
      </c>
      <c r="S14" s="11">
        <f t="shared" ref="S14:S22" si="3">G14*K14</f>
        <v>0</v>
      </c>
      <c r="T14" s="11">
        <f t="shared" ref="T14:T22" si="4">G14*L14</f>
        <v>3327.6</v>
      </c>
      <c r="U14" s="11">
        <f t="shared" ref="U14:U22" si="5">G14*M14</f>
        <v>5026.8</v>
      </c>
      <c r="V14" s="11">
        <f t="shared" ref="V14:V22" si="6">G14*N14</f>
        <v>2265.6</v>
      </c>
      <c r="W14" s="12">
        <f t="shared" ref="W14:W22" si="7">G14*O14</f>
        <v>0</v>
      </c>
      <c r="X14" s="5">
        <f t="shared" ref="X14:X22" si="8">ROUND(W14,2)</f>
        <v>0</v>
      </c>
      <c r="AA14" s="13">
        <v>8.01</v>
      </c>
      <c r="AB14" s="14">
        <v>14177.7</v>
      </c>
    </row>
    <row r="15" spans="1:28" ht="24" x14ac:dyDescent="0.2">
      <c r="A15" s="9">
        <v>2</v>
      </c>
      <c r="B15" s="1" t="s">
        <v>42</v>
      </c>
      <c r="C15" s="1" t="s">
        <v>9</v>
      </c>
      <c r="D15" s="3" t="s">
        <v>45</v>
      </c>
      <c r="F15" s="10" t="s">
        <v>44</v>
      </c>
      <c r="G15" s="4">
        <v>1770</v>
      </c>
      <c r="I15" s="11">
        <v>2.0099999999999998</v>
      </c>
      <c r="J15" s="11">
        <v>0</v>
      </c>
      <c r="K15" s="11">
        <v>0</v>
      </c>
      <c r="L15" s="11">
        <v>1.88</v>
      </c>
      <c r="M15" s="11">
        <v>2.84</v>
      </c>
      <c r="N15" s="11">
        <v>1.28</v>
      </c>
      <c r="O15" s="5"/>
      <c r="Q15" s="11">
        <f t="shared" si="1"/>
        <v>3557.7</v>
      </c>
      <c r="R15" s="11">
        <f t="shared" si="2"/>
        <v>0</v>
      </c>
      <c r="S15" s="11">
        <f t="shared" si="3"/>
        <v>0</v>
      </c>
      <c r="T15" s="11">
        <f t="shared" si="4"/>
        <v>3327.6</v>
      </c>
      <c r="U15" s="11">
        <f t="shared" si="5"/>
        <v>5026.8</v>
      </c>
      <c r="V15" s="11">
        <f t="shared" si="6"/>
        <v>2265.6</v>
      </c>
      <c r="W15" s="12">
        <f t="shared" si="7"/>
        <v>0</v>
      </c>
      <c r="X15" s="5">
        <f t="shared" si="8"/>
        <v>0</v>
      </c>
      <c r="AA15" s="13">
        <v>8.01</v>
      </c>
      <c r="AB15" s="14">
        <v>14177.7</v>
      </c>
    </row>
    <row r="16" spans="1:28" x14ac:dyDescent="0.2">
      <c r="A16" s="9">
        <v>3</v>
      </c>
      <c r="B16" s="1" t="s">
        <v>46</v>
      </c>
      <c r="C16" s="1" t="s">
        <v>9</v>
      </c>
      <c r="D16" s="3" t="s">
        <v>47</v>
      </c>
      <c r="F16" s="10" t="s">
        <v>44</v>
      </c>
      <c r="G16" s="4">
        <v>1790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5"/>
      <c r="Q16" s="11">
        <f t="shared" si="1"/>
        <v>0</v>
      </c>
      <c r="R16" s="11">
        <f t="shared" si="2"/>
        <v>0</v>
      </c>
      <c r="S16" s="11">
        <f t="shared" si="3"/>
        <v>0</v>
      </c>
      <c r="T16" s="11">
        <f t="shared" si="4"/>
        <v>0</v>
      </c>
      <c r="U16" s="11">
        <f t="shared" si="5"/>
        <v>0</v>
      </c>
      <c r="V16" s="11">
        <f t="shared" si="6"/>
        <v>0</v>
      </c>
      <c r="W16" s="12">
        <f t="shared" si="7"/>
        <v>0</v>
      </c>
      <c r="X16" s="5">
        <f t="shared" si="8"/>
        <v>0</v>
      </c>
      <c r="AA16" s="13">
        <v>16.48</v>
      </c>
      <c r="AB16" s="14">
        <v>29499.200000000001</v>
      </c>
    </row>
    <row r="17" spans="1:28" ht="24" x14ac:dyDescent="0.2">
      <c r="A17" s="9">
        <v>4</v>
      </c>
      <c r="B17" s="1" t="s">
        <v>42</v>
      </c>
      <c r="C17" s="1" t="s">
        <v>9</v>
      </c>
      <c r="D17" s="3" t="s">
        <v>48</v>
      </c>
      <c r="F17" s="10" t="s">
        <v>44</v>
      </c>
      <c r="G17" s="4">
        <v>300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5"/>
      <c r="Q17" s="11">
        <f t="shared" si="1"/>
        <v>0</v>
      </c>
      <c r="R17" s="11">
        <f t="shared" si="2"/>
        <v>0</v>
      </c>
      <c r="S17" s="11">
        <f t="shared" si="3"/>
        <v>0</v>
      </c>
      <c r="T17" s="11">
        <f t="shared" si="4"/>
        <v>0</v>
      </c>
      <c r="U17" s="11">
        <f t="shared" si="5"/>
        <v>0</v>
      </c>
      <c r="V17" s="11">
        <f t="shared" si="6"/>
        <v>0</v>
      </c>
      <c r="W17" s="12">
        <f t="shared" si="7"/>
        <v>0</v>
      </c>
      <c r="X17" s="5">
        <f t="shared" si="8"/>
        <v>0</v>
      </c>
      <c r="AA17" s="13">
        <v>12</v>
      </c>
      <c r="AB17" s="14">
        <v>3600</v>
      </c>
    </row>
    <row r="18" spans="1:28" x14ac:dyDescent="0.2">
      <c r="A18" s="9">
        <v>5</v>
      </c>
      <c r="B18" s="1" t="s">
        <v>49</v>
      </c>
      <c r="C18" s="1" t="s">
        <v>9</v>
      </c>
      <c r="D18" s="3" t="s">
        <v>50</v>
      </c>
      <c r="F18" s="10" t="s">
        <v>51</v>
      </c>
      <c r="G18" s="4">
        <v>754.75</v>
      </c>
      <c r="I18" s="11">
        <v>1.66</v>
      </c>
      <c r="J18" s="11">
        <v>0</v>
      </c>
      <c r="K18" s="11">
        <v>0</v>
      </c>
      <c r="L18" s="11">
        <v>32</v>
      </c>
      <c r="M18" s="11">
        <v>24.57</v>
      </c>
      <c r="N18" s="11">
        <v>11.06</v>
      </c>
      <c r="O18" s="5"/>
      <c r="Q18" s="11">
        <f t="shared" si="1"/>
        <v>1252.885</v>
      </c>
      <c r="R18" s="11">
        <f t="shared" si="2"/>
        <v>0</v>
      </c>
      <c r="S18" s="11">
        <f t="shared" si="3"/>
        <v>0</v>
      </c>
      <c r="T18" s="11">
        <f t="shared" si="4"/>
        <v>24152</v>
      </c>
      <c r="U18" s="11">
        <f t="shared" si="5"/>
        <v>18544.2075</v>
      </c>
      <c r="V18" s="11">
        <f t="shared" si="6"/>
        <v>8347.5349999999999</v>
      </c>
      <c r="W18" s="12">
        <f t="shared" si="7"/>
        <v>0</v>
      </c>
      <c r="X18" s="5">
        <f t="shared" si="8"/>
        <v>0</v>
      </c>
      <c r="AA18" s="13">
        <v>69.290000000000006</v>
      </c>
      <c r="AB18" s="14">
        <v>52296.63</v>
      </c>
    </row>
    <row r="19" spans="1:28" ht="24" x14ac:dyDescent="0.2">
      <c r="A19" s="9">
        <v>6</v>
      </c>
      <c r="B19" s="1" t="s">
        <v>52</v>
      </c>
      <c r="C19" s="1" t="s">
        <v>9</v>
      </c>
      <c r="D19" s="3" t="s">
        <v>53</v>
      </c>
      <c r="F19" s="10" t="s">
        <v>51</v>
      </c>
      <c r="G19" s="4">
        <v>754.75</v>
      </c>
      <c r="I19" s="11">
        <v>0.16</v>
      </c>
      <c r="J19" s="11">
        <v>0</v>
      </c>
      <c r="K19" s="11">
        <v>0</v>
      </c>
      <c r="L19" s="11">
        <v>5.69</v>
      </c>
      <c r="M19" s="11">
        <v>4.2699999999999996</v>
      </c>
      <c r="N19" s="11">
        <v>1.92</v>
      </c>
      <c r="O19" s="5"/>
      <c r="Q19" s="11">
        <f t="shared" si="1"/>
        <v>120.76</v>
      </c>
      <c r="R19" s="11">
        <f t="shared" si="2"/>
        <v>0</v>
      </c>
      <c r="S19" s="11">
        <f t="shared" si="3"/>
        <v>0</v>
      </c>
      <c r="T19" s="11">
        <f t="shared" si="4"/>
        <v>4294.5275000000001</v>
      </c>
      <c r="U19" s="11">
        <f t="shared" si="5"/>
        <v>3222.7824999999998</v>
      </c>
      <c r="V19" s="11">
        <f t="shared" si="6"/>
        <v>1449.12</v>
      </c>
      <c r="W19" s="12">
        <f t="shared" si="7"/>
        <v>0</v>
      </c>
      <c r="X19" s="5">
        <f t="shared" si="8"/>
        <v>0</v>
      </c>
      <c r="AA19" s="13">
        <v>12.04</v>
      </c>
      <c r="AB19" s="14">
        <v>9087.19</v>
      </c>
    </row>
    <row r="20" spans="1:28" x14ac:dyDescent="0.2">
      <c r="A20" s="9">
        <v>7</v>
      </c>
      <c r="B20" s="1" t="s">
        <v>54</v>
      </c>
      <c r="C20" s="1" t="s">
        <v>9</v>
      </c>
      <c r="D20" s="3" t="s">
        <v>55</v>
      </c>
      <c r="F20" s="10" t="s">
        <v>44</v>
      </c>
      <c r="G20" s="4">
        <v>1790</v>
      </c>
      <c r="I20" s="11">
        <v>6.72</v>
      </c>
      <c r="J20" s="11">
        <v>0.04</v>
      </c>
      <c r="K20" s="11">
        <v>0</v>
      </c>
      <c r="L20" s="11">
        <v>0</v>
      </c>
      <c r="M20" s="11">
        <v>4.91</v>
      </c>
      <c r="N20" s="11">
        <v>2.21</v>
      </c>
      <c r="O20" s="5"/>
      <c r="Q20" s="11">
        <f t="shared" si="1"/>
        <v>12028.8</v>
      </c>
      <c r="R20" s="11">
        <f t="shared" si="2"/>
        <v>71.600000000000009</v>
      </c>
      <c r="S20" s="11">
        <f t="shared" si="3"/>
        <v>0</v>
      </c>
      <c r="T20" s="11">
        <f t="shared" si="4"/>
        <v>0</v>
      </c>
      <c r="U20" s="11">
        <f t="shared" si="5"/>
        <v>8788.9</v>
      </c>
      <c r="V20" s="11">
        <f t="shared" si="6"/>
        <v>3955.9</v>
      </c>
      <c r="W20" s="12">
        <f t="shared" si="7"/>
        <v>0</v>
      </c>
      <c r="X20" s="5">
        <f t="shared" si="8"/>
        <v>0</v>
      </c>
      <c r="AA20" s="13">
        <v>13.88</v>
      </c>
      <c r="AB20" s="14">
        <v>24845.200000000001</v>
      </c>
    </row>
    <row r="21" spans="1:28" ht="24" x14ac:dyDescent="0.2">
      <c r="A21" s="9">
        <v>8</v>
      </c>
      <c r="B21" s="1" t="s">
        <v>56</v>
      </c>
      <c r="C21" s="1" t="s">
        <v>9</v>
      </c>
      <c r="D21" s="3" t="s">
        <v>57</v>
      </c>
      <c r="F21" s="10" t="s">
        <v>44</v>
      </c>
      <c r="G21" s="4">
        <v>1770</v>
      </c>
      <c r="I21" s="11">
        <v>1.2</v>
      </c>
      <c r="J21" s="11">
        <v>31.56</v>
      </c>
      <c r="K21" s="11">
        <v>0</v>
      </c>
      <c r="L21" s="11">
        <v>7.33</v>
      </c>
      <c r="M21" s="11">
        <v>6.23</v>
      </c>
      <c r="N21" s="11">
        <v>2.8</v>
      </c>
      <c r="O21" s="5"/>
      <c r="Q21" s="11">
        <f t="shared" si="1"/>
        <v>2124</v>
      </c>
      <c r="R21" s="11">
        <f t="shared" si="2"/>
        <v>55861.2</v>
      </c>
      <c r="S21" s="11">
        <f t="shared" si="3"/>
        <v>0</v>
      </c>
      <c r="T21" s="11">
        <f t="shared" si="4"/>
        <v>12974.1</v>
      </c>
      <c r="U21" s="11">
        <f t="shared" si="5"/>
        <v>11027.1</v>
      </c>
      <c r="V21" s="11">
        <f t="shared" si="6"/>
        <v>4956</v>
      </c>
      <c r="W21" s="12">
        <f t="shared" si="7"/>
        <v>0</v>
      </c>
      <c r="X21" s="5">
        <f t="shared" si="8"/>
        <v>0</v>
      </c>
      <c r="AA21" s="13">
        <v>49.12</v>
      </c>
      <c r="AB21" s="14">
        <v>86942.399999999994</v>
      </c>
    </row>
    <row r="22" spans="1:28" ht="24" x14ac:dyDescent="0.2">
      <c r="A22" s="9">
        <v>9</v>
      </c>
      <c r="B22" s="1" t="s">
        <v>58</v>
      </c>
      <c r="C22" s="1" t="s">
        <v>9</v>
      </c>
      <c r="D22" s="3" t="s">
        <v>59</v>
      </c>
      <c r="F22" s="10" t="s">
        <v>44</v>
      </c>
      <c r="G22" s="4">
        <v>1790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5"/>
      <c r="Q22" s="11">
        <f t="shared" si="1"/>
        <v>0</v>
      </c>
      <c r="R22" s="11">
        <f t="shared" si="2"/>
        <v>0</v>
      </c>
      <c r="S22" s="11">
        <f t="shared" si="3"/>
        <v>0</v>
      </c>
      <c r="T22" s="11">
        <f t="shared" si="4"/>
        <v>0</v>
      </c>
      <c r="U22" s="11">
        <f t="shared" si="5"/>
        <v>0</v>
      </c>
      <c r="V22" s="11">
        <f t="shared" si="6"/>
        <v>0</v>
      </c>
      <c r="W22" s="12">
        <f t="shared" si="7"/>
        <v>0</v>
      </c>
      <c r="X22" s="5">
        <f t="shared" si="8"/>
        <v>0</v>
      </c>
      <c r="AA22" s="13">
        <v>65.489999999999995</v>
      </c>
      <c r="AB22" s="14">
        <v>117227.1</v>
      </c>
    </row>
    <row r="23" spans="1:28" ht="12.75" x14ac:dyDescent="0.2">
      <c r="F23" s="20" t="s">
        <v>40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15">
        <f t="shared" ref="Q23:X23" si="9">SUM(Q14:Q22)</f>
        <v>22641.845000000001</v>
      </c>
      <c r="R23" s="15">
        <f t="shared" si="9"/>
        <v>55932.799999999996</v>
      </c>
      <c r="S23" s="15">
        <f t="shared" si="9"/>
        <v>0</v>
      </c>
      <c r="T23" s="15">
        <f t="shared" si="9"/>
        <v>48075.827499999999</v>
      </c>
      <c r="U23" s="15">
        <f t="shared" si="9"/>
        <v>51636.590000000004</v>
      </c>
      <c r="V23" s="15">
        <f t="shared" si="9"/>
        <v>23239.755000000001</v>
      </c>
      <c r="W23" s="16">
        <f t="shared" si="9"/>
        <v>0</v>
      </c>
      <c r="X23" s="17">
        <f t="shared" si="9"/>
        <v>0</v>
      </c>
      <c r="AB23" s="18">
        <v>351853.12</v>
      </c>
    </row>
    <row r="25" spans="1:28" ht="12.75" x14ac:dyDescent="0.2">
      <c r="A25" s="20" t="s">
        <v>60</v>
      </c>
      <c r="B25" s="21"/>
      <c r="C25" s="22" t="s">
        <v>11</v>
      </c>
      <c r="D25" s="21"/>
      <c r="E25" s="21"/>
    </row>
    <row r="26" spans="1:28" ht="24" x14ac:dyDescent="0.2">
      <c r="A26" s="9">
        <v>1</v>
      </c>
      <c r="B26" s="1" t="s">
        <v>61</v>
      </c>
      <c r="C26" s="1" t="s">
        <v>9</v>
      </c>
      <c r="D26" s="3" t="s">
        <v>62</v>
      </c>
      <c r="F26" s="10" t="s">
        <v>63</v>
      </c>
      <c r="G26" s="4">
        <v>230</v>
      </c>
      <c r="I26" s="11">
        <v>9.98</v>
      </c>
      <c r="J26" s="11">
        <v>30.59</v>
      </c>
      <c r="K26" s="11">
        <v>0</v>
      </c>
      <c r="L26" s="11">
        <v>0</v>
      </c>
      <c r="M26" s="11">
        <v>7.29</v>
      </c>
      <c r="N26" s="11">
        <v>3.28</v>
      </c>
      <c r="O26" s="5"/>
      <c r="Q26" s="11">
        <f>G26*I26</f>
        <v>2295.4</v>
      </c>
      <c r="R26" s="11">
        <f>G26*J26</f>
        <v>7035.7</v>
      </c>
      <c r="S26" s="11">
        <f>G26*K26</f>
        <v>0</v>
      </c>
      <c r="T26" s="11">
        <f>G26*L26</f>
        <v>0</v>
      </c>
      <c r="U26" s="11">
        <f>G26*M26</f>
        <v>1676.7</v>
      </c>
      <c r="V26" s="11">
        <f>G26*N26</f>
        <v>754.4</v>
      </c>
      <c r="W26" s="12">
        <f>G26*O26</f>
        <v>0</v>
      </c>
      <c r="X26" s="5">
        <f>ROUND(W26,2)</f>
        <v>0</v>
      </c>
      <c r="AA26" s="13">
        <v>51.14</v>
      </c>
      <c r="AB26" s="14">
        <v>11762.2</v>
      </c>
    </row>
    <row r="27" spans="1:28" ht="24" x14ac:dyDescent="0.2">
      <c r="A27" s="9">
        <v>2</v>
      </c>
      <c r="B27" s="1" t="s">
        <v>64</v>
      </c>
      <c r="C27" s="1" t="s">
        <v>9</v>
      </c>
      <c r="D27" s="3" t="s">
        <v>65</v>
      </c>
      <c r="F27" s="10" t="s">
        <v>63</v>
      </c>
      <c r="G27" s="4">
        <v>555</v>
      </c>
      <c r="I27" s="11">
        <v>15.45</v>
      </c>
      <c r="J27" s="11">
        <v>54.7</v>
      </c>
      <c r="K27" s="11">
        <v>0</v>
      </c>
      <c r="L27" s="11">
        <v>0</v>
      </c>
      <c r="M27" s="11">
        <v>11.28</v>
      </c>
      <c r="N27" s="11">
        <v>5.08</v>
      </c>
      <c r="O27" s="5"/>
      <c r="Q27" s="11">
        <f>G27*I27</f>
        <v>8574.75</v>
      </c>
      <c r="R27" s="11">
        <f>G27*J27</f>
        <v>30358.5</v>
      </c>
      <c r="S27" s="11">
        <f>G27*K27</f>
        <v>0</v>
      </c>
      <c r="T27" s="11">
        <f>G27*L27</f>
        <v>0</v>
      </c>
      <c r="U27" s="11">
        <f>G27*M27</f>
        <v>6260.4</v>
      </c>
      <c r="V27" s="11">
        <f>G27*N27</f>
        <v>2819.4</v>
      </c>
      <c r="W27" s="12">
        <f>G27*O27</f>
        <v>0</v>
      </c>
      <c r="X27" s="5">
        <f>ROUND(W27,2)</f>
        <v>0</v>
      </c>
      <c r="AA27" s="13">
        <v>86.51</v>
      </c>
      <c r="AB27" s="14">
        <v>48013.05</v>
      </c>
    </row>
    <row r="28" spans="1:28" ht="24" x14ac:dyDescent="0.2">
      <c r="A28" s="9">
        <v>3</v>
      </c>
      <c r="B28" s="1" t="s">
        <v>66</v>
      </c>
      <c r="C28" s="1" t="s">
        <v>9</v>
      </c>
      <c r="D28" s="3" t="s">
        <v>67</v>
      </c>
      <c r="F28" s="10" t="s">
        <v>63</v>
      </c>
      <c r="G28" s="4">
        <v>145</v>
      </c>
      <c r="I28" s="11">
        <v>21.14</v>
      </c>
      <c r="J28" s="11">
        <v>62.56</v>
      </c>
      <c r="K28" s="11">
        <v>0</v>
      </c>
      <c r="L28" s="11">
        <v>0</v>
      </c>
      <c r="M28" s="11">
        <v>15.43</v>
      </c>
      <c r="N28" s="11">
        <v>6.95</v>
      </c>
      <c r="O28" s="5"/>
      <c r="Q28" s="11">
        <f>G28*I28</f>
        <v>3065.3</v>
      </c>
      <c r="R28" s="11">
        <f>G28*J28</f>
        <v>9071.2000000000007</v>
      </c>
      <c r="S28" s="11">
        <f>G28*K28</f>
        <v>0</v>
      </c>
      <c r="T28" s="11">
        <f>G28*L28</f>
        <v>0</v>
      </c>
      <c r="U28" s="11">
        <f>G28*M28</f>
        <v>2237.35</v>
      </c>
      <c r="V28" s="11">
        <f>G28*N28</f>
        <v>1007.75</v>
      </c>
      <c r="W28" s="12">
        <f>G28*O28</f>
        <v>0</v>
      </c>
      <c r="X28" s="5">
        <f>ROUND(W28,2)</f>
        <v>0</v>
      </c>
      <c r="AA28" s="13">
        <v>106.08</v>
      </c>
      <c r="AB28" s="14">
        <v>15381.6</v>
      </c>
    </row>
    <row r="29" spans="1:28" ht="24" x14ac:dyDescent="0.2">
      <c r="A29" s="9">
        <v>4</v>
      </c>
      <c r="B29" s="1" t="s">
        <v>66</v>
      </c>
      <c r="C29" s="1" t="s">
        <v>9</v>
      </c>
      <c r="D29" s="3" t="s">
        <v>68</v>
      </c>
      <c r="F29" s="10" t="s">
        <v>63</v>
      </c>
      <c r="G29" s="4">
        <v>18</v>
      </c>
      <c r="I29" s="11">
        <v>21.14</v>
      </c>
      <c r="J29" s="11">
        <v>62.56</v>
      </c>
      <c r="K29" s="11">
        <v>0</v>
      </c>
      <c r="L29" s="11">
        <v>0</v>
      </c>
      <c r="M29" s="11">
        <v>15.43</v>
      </c>
      <c r="N29" s="11">
        <v>6.95</v>
      </c>
      <c r="O29" s="5"/>
      <c r="Q29" s="11">
        <f>G29*I29</f>
        <v>380.52</v>
      </c>
      <c r="R29" s="11">
        <f>G29*J29</f>
        <v>1126.08</v>
      </c>
      <c r="S29" s="11">
        <f>G29*K29</f>
        <v>0</v>
      </c>
      <c r="T29" s="11">
        <f>G29*L29</f>
        <v>0</v>
      </c>
      <c r="U29" s="11">
        <f>G29*M29</f>
        <v>277.74</v>
      </c>
      <c r="V29" s="11">
        <f>G29*N29</f>
        <v>125.10000000000001</v>
      </c>
      <c r="W29" s="12">
        <f>G29*O29</f>
        <v>0</v>
      </c>
      <c r="X29" s="5">
        <f>ROUND(W29,2)</f>
        <v>0</v>
      </c>
      <c r="AA29" s="13">
        <v>106.08</v>
      </c>
      <c r="AB29" s="14">
        <v>1909.44</v>
      </c>
    </row>
    <row r="30" spans="1:28" ht="24" x14ac:dyDescent="0.2">
      <c r="A30" s="9">
        <v>5</v>
      </c>
      <c r="B30" s="1" t="s">
        <v>69</v>
      </c>
      <c r="C30" s="1" t="s">
        <v>9</v>
      </c>
      <c r="D30" s="3" t="s">
        <v>70</v>
      </c>
      <c r="F30" s="10" t="s">
        <v>51</v>
      </c>
      <c r="G30" s="4">
        <v>77.86</v>
      </c>
      <c r="I30" s="11">
        <v>324.89999999999998</v>
      </c>
      <c r="J30" s="11">
        <v>457.23</v>
      </c>
      <c r="K30" s="11">
        <v>0</v>
      </c>
      <c r="L30" s="11">
        <v>0</v>
      </c>
      <c r="M30" s="11">
        <v>237.18</v>
      </c>
      <c r="N30" s="11">
        <v>106.79</v>
      </c>
      <c r="O30" s="5"/>
      <c r="Q30" s="11">
        <f>G30*I30</f>
        <v>25296.713999999996</v>
      </c>
      <c r="R30" s="11">
        <f>G30*J30</f>
        <v>35599.927799999998</v>
      </c>
      <c r="S30" s="11">
        <f>G30*K30</f>
        <v>0</v>
      </c>
      <c r="T30" s="11">
        <f>G30*L30</f>
        <v>0</v>
      </c>
      <c r="U30" s="11">
        <f>G30*M30</f>
        <v>18466.834800000001</v>
      </c>
      <c r="V30" s="11">
        <f>G30*N30</f>
        <v>8314.6694000000007</v>
      </c>
      <c r="W30" s="12">
        <f>G30*O30</f>
        <v>0</v>
      </c>
      <c r="X30" s="5">
        <f>ROUND(W30,2)</f>
        <v>0</v>
      </c>
      <c r="AA30" s="13">
        <v>1126.0999999999999</v>
      </c>
      <c r="AB30" s="14">
        <v>87678.15</v>
      </c>
    </row>
    <row r="31" spans="1:28" ht="12.75" x14ac:dyDescent="0.2">
      <c r="F31" s="20" t="s">
        <v>40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15">
        <f t="shared" ref="Q31:X31" si="10">SUM(Q26:Q30)</f>
        <v>39612.683999999994</v>
      </c>
      <c r="R31" s="15">
        <f t="shared" si="10"/>
        <v>83191.407799999986</v>
      </c>
      <c r="S31" s="15">
        <f t="shared" si="10"/>
        <v>0</v>
      </c>
      <c r="T31" s="15">
        <f t="shared" si="10"/>
        <v>0</v>
      </c>
      <c r="U31" s="15">
        <f t="shared" si="10"/>
        <v>28919.024799999999</v>
      </c>
      <c r="V31" s="15">
        <f t="shared" si="10"/>
        <v>13021.3194</v>
      </c>
      <c r="W31" s="16">
        <f t="shared" si="10"/>
        <v>0</v>
      </c>
      <c r="X31" s="17">
        <f t="shared" si="10"/>
        <v>0</v>
      </c>
      <c r="AB31" s="18">
        <v>164744.44</v>
      </c>
    </row>
    <row r="33" spans="1:28" ht="12.75" x14ac:dyDescent="0.2">
      <c r="A33" s="20" t="s">
        <v>71</v>
      </c>
      <c r="B33" s="21"/>
      <c r="C33" s="22" t="s">
        <v>12</v>
      </c>
      <c r="D33" s="21"/>
      <c r="E33" s="21"/>
    </row>
    <row r="34" spans="1:28" ht="24" x14ac:dyDescent="0.2">
      <c r="A34" s="9">
        <v>1</v>
      </c>
      <c r="B34" s="1" t="s">
        <v>72</v>
      </c>
      <c r="C34" s="1" t="s">
        <v>9</v>
      </c>
      <c r="D34" s="3" t="s">
        <v>73</v>
      </c>
      <c r="F34" s="10" t="s">
        <v>44</v>
      </c>
      <c r="G34" s="4">
        <v>1570</v>
      </c>
      <c r="I34" s="11">
        <v>46.94</v>
      </c>
      <c r="J34" s="11">
        <v>84.51</v>
      </c>
      <c r="K34" s="11">
        <v>0</v>
      </c>
      <c r="L34" s="11">
        <v>1.43</v>
      </c>
      <c r="M34" s="11">
        <v>35.31</v>
      </c>
      <c r="N34" s="11">
        <v>15.9</v>
      </c>
      <c r="O34" s="5"/>
      <c r="Q34" s="11">
        <f>G34*I34</f>
        <v>73695.8</v>
      </c>
      <c r="R34" s="11">
        <f>G34*J34</f>
        <v>132680.70000000001</v>
      </c>
      <c r="S34" s="11">
        <f>G34*K34</f>
        <v>0</v>
      </c>
      <c r="T34" s="11">
        <f>G34*L34</f>
        <v>2245.1</v>
      </c>
      <c r="U34" s="11">
        <f>G34*M34</f>
        <v>55436.700000000004</v>
      </c>
      <c r="V34" s="11">
        <f>G34*N34</f>
        <v>24963</v>
      </c>
      <c r="W34" s="12">
        <f>G34*O34</f>
        <v>0</v>
      </c>
      <c r="X34" s="5">
        <f>ROUND(W34,2)</f>
        <v>0</v>
      </c>
      <c r="AA34" s="13">
        <v>184.09</v>
      </c>
      <c r="AB34" s="14">
        <v>289021.3</v>
      </c>
    </row>
    <row r="35" spans="1:28" ht="24" x14ac:dyDescent="0.2">
      <c r="A35" s="9">
        <v>2</v>
      </c>
      <c r="B35" s="1" t="s">
        <v>72</v>
      </c>
      <c r="C35" s="1" t="s">
        <v>9</v>
      </c>
      <c r="D35" s="3" t="s">
        <v>74</v>
      </c>
      <c r="F35" s="10" t="s">
        <v>44</v>
      </c>
      <c r="G35" s="4">
        <v>200</v>
      </c>
      <c r="I35" s="11">
        <v>46.94</v>
      </c>
      <c r="J35" s="11">
        <v>84.51</v>
      </c>
      <c r="K35" s="11">
        <v>0</v>
      </c>
      <c r="L35" s="11">
        <v>1.43</v>
      </c>
      <c r="M35" s="11">
        <v>35.31</v>
      </c>
      <c r="N35" s="11">
        <v>15.9</v>
      </c>
      <c r="O35" s="5"/>
      <c r="Q35" s="11">
        <f>G35*I35</f>
        <v>9388</v>
      </c>
      <c r="R35" s="11">
        <f>G35*J35</f>
        <v>16902</v>
      </c>
      <c r="S35" s="11">
        <f>G35*K35</f>
        <v>0</v>
      </c>
      <c r="T35" s="11">
        <f>G35*L35</f>
        <v>286</v>
      </c>
      <c r="U35" s="11">
        <f>G35*M35</f>
        <v>7062</v>
      </c>
      <c r="V35" s="11">
        <f>G35*N35</f>
        <v>3180</v>
      </c>
      <c r="W35" s="12">
        <f>G35*O35</f>
        <v>0</v>
      </c>
      <c r="X35" s="5">
        <f>ROUND(W35,2)</f>
        <v>0</v>
      </c>
      <c r="AA35" s="13">
        <v>184.09</v>
      </c>
      <c r="AB35" s="14">
        <v>36818</v>
      </c>
    </row>
    <row r="36" spans="1:28" ht="24" x14ac:dyDescent="0.2">
      <c r="A36" s="9">
        <v>3</v>
      </c>
      <c r="B36" s="1" t="s">
        <v>72</v>
      </c>
      <c r="C36" s="1" t="s">
        <v>9</v>
      </c>
      <c r="D36" s="3" t="s">
        <v>75</v>
      </c>
      <c r="F36" s="10" t="s">
        <v>44</v>
      </c>
      <c r="G36" s="4">
        <v>20</v>
      </c>
      <c r="I36" s="11">
        <v>46.94</v>
      </c>
      <c r="J36" s="11">
        <v>84.51</v>
      </c>
      <c r="K36" s="11">
        <v>0</v>
      </c>
      <c r="L36" s="11">
        <v>1.43</v>
      </c>
      <c r="M36" s="11">
        <v>35.31</v>
      </c>
      <c r="N36" s="11">
        <v>15.9</v>
      </c>
      <c r="O36" s="5"/>
      <c r="Q36" s="11">
        <f>G36*I36</f>
        <v>938.8</v>
      </c>
      <c r="R36" s="11">
        <f>G36*J36</f>
        <v>1690.2</v>
      </c>
      <c r="S36" s="11">
        <f>G36*K36</f>
        <v>0</v>
      </c>
      <c r="T36" s="11">
        <f>G36*L36</f>
        <v>28.599999999999998</v>
      </c>
      <c r="U36" s="11">
        <f>G36*M36</f>
        <v>706.2</v>
      </c>
      <c r="V36" s="11">
        <f>G36*N36</f>
        <v>318</v>
      </c>
      <c r="W36" s="12">
        <f>G36*O36</f>
        <v>0</v>
      </c>
      <c r="X36" s="5">
        <f>ROUND(W36,2)</f>
        <v>0</v>
      </c>
      <c r="AA36" s="13">
        <v>184.09</v>
      </c>
      <c r="AB36" s="14">
        <v>3681.8</v>
      </c>
    </row>
    <row r="37" spans="1:28" ht="24" x14ac:dyDescent="0.2">
      <c r="A37" s="9">
        <v>4</v>
      </c>
      <c r="B37" s="1" t="s">
        <v>76</v>
      </c>
      <c r="C37" s="1" t="s">
        <v>9</v>
      </c>
      <c r="D37" s="3" t="s">
        <v>77</v>
      </c>
      <c r="F37" s="10" t="s">
        <v>44</v>
      </c>
      <c r="G37" s="4">
        <v>8</v>
      </c>
      <c r="I37" s="11">
        <v>52.27</v>
      </c>
      <c r="J37" s="11">
        <v>226.97</v>
      </c>
      <c r="K37" s="11">
        <v>0</v>
      </c>
      <c r="L37" s="11">
        <v>0</v>
      </c>
      <c r="M37" s="11">
        <v>38.159999999999997</v>
      </c>
      <c r="N37" s="11">
        <v>17.18</v>
      </c>
      <c r="O37" s="5"/>
      <c r="Q37" s="11">
        <f>G37*I37</f>
        <v>418.16</v>
      </c>
      <c r="R37" s="11">
        <f>G37*J37</f>
        <v>1815.76</v>
      </c>
      <c r="S37" s="11">
        <f>G37*K37</f>
        <v>0</v>
      </c>
      <c r="T37" s="11">
        <f>G37*L37</f>
        <v>0</v>
      </c>
      <c r="U37" s="11">
        <f>G37*M37</f>
        <v>305.27999999999997</v>
      </c>
      <c r="V37" s="11">
        <f>G37*N37</f>
        <v>137.44</v>
      </c>
      <c r="W37" s="12">
        <f>G37*O37</f>
        <v>0</v>
      </c>
      <c r="X37" s="5">
        <f>ROUND(W37,2)</f>
        <v>0</v>
      </c>
      <c r="AA37" s="13">
        <v>334.58</v>
      </c>
      <c r="AB37" s="14">
        <v>2676.64</v>
      </c>
    </row>
    <row r="38" spans="1:28" ht="12.75" x14ac:dyDescent="0.2">
      <c r="F38" s="20" t="s">
        <v>40</v>
      </c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15">
        <f t="shared" ref="Q38:X38" si="11">SUM(Q34:Q37)</f>
        <v>84440.760000000009</v>
      </c>
      <c r="R38" s="15">
        <f t="shared" si="11"/>
        <v>153088.66000000003</v>
      </c>
      <c r="S38" s="15">
        <f t="shared" si="11"/>
        <v>0</v>
      </c>
      <c r="T38" s="15">
        <f t="shared" si="11"/>
        <v>2559.6999999999998</v>
      </c>
      <c r="U38" s="15">
        <f t="shared" si="11"/>
        <v>63510.18</v>
      </c>
      <c r="V38" s="15">
        <f t="shared" si="11"/>
        <v>28598.44</v>
      </c>
      <c r="W38" s="16">
        <f t="shared" si="11"/>
        <v>0</v>
      </c>
      <c r="X38" s="17">
        <f t="shared" si="11"/>
        <v>0</v>
      </c>
      <c r="AB38" s="18">
        <v>332197.74</v>
      </c>
    </row>
    <row r="40" spans="1:28" ht="12.75" x14ac:dyDescent="0.2">
      <c r="A40" s="20" t="s">
        <v>78</v>
      </c>
      <c r="B40" s="21"/>
      <c r="C40" s="22" t="s">
        <v>13</v>
      </c>
      <c r="D40" s="21"/>
      <c r="E40" s="21"/>
    </row>
    <row r="41" spans="1:28" x14ac:dyDescent="0.2">
      <c r="A41" s="9">
        <v>1</v>
      </c>
      <c r="B41" s="1" t="s">
        <v>79</v>
      </c>
      <c r="C41" s="1" t="s">
        <v>9</v>
      </c>
      <c r="D41" s="3" t="s">
        <v>80</v>
      </c>
      <c r="F41" s="10" t="s">
        <v>81</v>
      </c>
      <c r="G41" s="4">
        <v>11</v>
      </c>
      <c r="I41" s="11">
        <v>26.83</v>
      </c>
      <c r="J41" s="11">
        <v>221.98</v>
      </c>
      <c r="K41" s="11">
        <v>0</v>
      </c>
      <c r="L41" s="11">
        <v>0</v>
      </c>
      <c r="M41" s="11">
        <v>19.59</v>
      </c>
      <c r="N41" s="11">
        <v>8.82</v>
      </c>
      <c r="O41" s="5"/>
      <c r="Q41" s="11">
        <f>G41*I41</f>
        <v>295.13</v>
      </c>
      <c r="R41" s="11">
        <f>G41*J41</f>
        <v>2441.7799999999997</v>
      </c>
      <c r="S41" s="11">
        <f>G41*K41</f>
        <v>0</v>
      </c>
      <c r="T41" s="11">
        <f>G41*L41</f>
        <v>0</v>
      </c>
      <c r="U41" s="11">
        <f>G41*M41</f>
        <v>215.49</v>
      </c>
      <c r="V41" s="11">
        <f>G41*N41</f>
        <v>97.02000000000001</v>
      </c>
      <c r="W41" s="12">
        <f>G41*O41</f>
        <v>0</v>
      </c>
      <c r="X41" s="5">
        <f>ROUND(W41,2)</f>
        <v>0</v>
      </c>
      <c r="AA41" s="13">
        <v>277.22000000000003</v>
      </c>
      <c r="AB41" s="14">
        <v>3049.42</v>
      </c>
    </row>
    <row r="42" spans="1:28" ht="24" x14ac:dyDescent="0.2">
      <c r="A42" s="9">
        <v>2</v>
      </c>
      <c r="B42" s="1" t="s">
        <v>82</v>
      </c>
      <c r="C42" s="1" t="s">
        <v>9</v>
      </c>
      <c r="D42" s="3" t="s">
        <v>83</v>
      </c>
      <c r="F42" s="10" t="s">
        <v>81</v>
      </c>
      <c r="G42" s="4">
        <v>17</v>
      </c>
      <c r="I42" s="11">
        <v>29.68</v>
      </c>
      <c r="J42" s="11">
        <v>213.85</v>
      </c>
      <c r="K42" s="11">
        <v>0</v>
      </c>
      <c r="L42" s="11">
        <v>0</v>
      </c>
      <c r="M42" s="11">
        <v>21.67</v>
      </c>
      <c r="N42" s="11">
        <v>9.76</v>
      </c>
      <c r="O42" s="5"/>
      <c r="Q42" s="11">
        <f>G42*I42</f>
        <v>504.56</v>
      </c>
      <c r="R42" s="11">
        <f>G42*J42</f>
        <v>3635.45</v>
      </c>
      <c r="S42" s="11">
        <f>G42*K42</f>
        <v>0</v>
      </c>
      <c r="T42" s="11">
        <f>G42*L42</f>
        <v>0</v>
      </c>
      <c r="U42" s="11">
        <f>G42*M42</f>
        <v>368.39000000000004</v>
      </c>
      <c r="V42" s="11">
        <f>G42*N42</f>
        <v>165.92</v>
      </c>
      <c r="W42" s="12">
        <f>G42*O42</f>
        <v>0</v>
      </c>
      <c r="X42" s="5">
        <f>ROUND(W42,2)</f>
        <v>0</v>
      </c>
      <c r="AA42" s="13">
        <v>274.95999999999998</v>
      </c>
      <c r="AB42" s="14">
        <v>4674.32</v>
      </c>
    </row>
    <row r="43" spans="1:28" ht="24" x14ac:dyDescent="0.2">
      <c r="A43" s="9">
        <v>3</v>
      </c>
      <c r="B43" s="1" t="s">
        <v>37</v>
      </c>
      <c r="C43" s="1" t="s">
        <v>9</v>
      </c>
      <c r="D43" s="3" t="s">
        <v>84</v>
      </c>
      <c r="F43" s="10" t="s">
        <v>81</v>
      </c>
      <c r="G43" s="4">
        <v>22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5"/>
      <c r="Q43" s="11">
        <f>G43*I43</f>
        <v>0</v>
      </c>
      <c r="R43" s="11">
        <f>G43*J43</f>
        <v>0</v>
      </c>
      <c r="S43" s="11">
        <f>G43*K43</f>
        <v>0</v>
      </c>
      <c r="T43" s="11">
        <f>G43*L43</f>
        <v>0</v>
      </c>
      <c r="U43" s="11">
        <f>G43*M43</f>
        <v>0</v>
      </c>
      <c r="V43" s="11">
        <f>G43*N43</f>
        <v>0</v>
      </c>
      <c r="W43" s="12">
        <f>G43*O43</f>
        <v>0</v>
      </c>
      <c r="X43" s="5">
        <f>ROUND(W43,2)</f>
        <v>0</v>
      </c>
      <c r="AA43" s="13">
        <v>190</v>
      </c>
      <c r="AB43" s="14">
        <v>4180</v>
      </c>
    </row>
    <row r="44" spans="1:28" ht="12.75" x14ac:dyDescent="0.2">
      <c r="F44" s="20" t="s">
        <v>40</v>
      </c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15">
        <f t="shared" ref="Q44:X44" si="12">SUM(Q41:Q43)</f>
        <v>799.69</v>
      </c>
      <c r="R44" s="15">
        <f t="shared" si="12"/>
        <v>6077.23</v>
      </c>
      <c r="S44" s="15">
        <f t="shared" si="12"/>
        <v>0</v>
      </c>
      <c r="T44" s="15">
        <f t="shared" si="12"/>
        <v>0</v>
      </c>
      <c r="U44" s="15">
        <f t="shared" si="12"/>
        <v>583.88000000000011</v>
      </c>
      <c r="V44" s="15">
        <f t="shared" si="12"/>
        <v>262.94</v>
      </c>
      <c r="W44" s="16">
        <f t="shared" si="12"/>
        <v>0</v>
      </c>
      <c r="X44" s="17">
        <f t="shared" si="12"/>
        <v>0</v>
      </c>
      <c r="AB44" s="18">
        <v>11903.74</v>
      </c>
    </row>
    <row r="46" spans="1:28" ht="12.75" x14ac:dyDescent="0.2">
      <c r="A46" s="20" t="s">
        <v>85</v>
      </c>
      <c r="B46" s="21"/>
      <c r="C46" s="22" t="s">
        <v>14</v>
      </c>
      <c r="D46" s="21"/>
      <c r="E46" s="21"/>
    </row>
    <row r="47" spans="1:28" x14ac:dyDescent="0.2">
      <c r="A47" s="9">
        <v>1</v>
      </c>
      <c r="B47" s="1" t="s">
        <v>86</v>
      </c>
      <c r="C47" s="1" t="s">
        <v>9</v>
      </c>
      <c r="D47" s="3" t="s">
        <v>87</v>
      </c>
      <c r="F47" s="10" t="s">
        <v>63</v>
      </c>
      <c r="G47" s="4">
        <v>335</v>
      </c>
      <c r="I47" s="11">
        <v>144.68</v>
      </c>
      <c r="J47" s="11">
        <v>144.93</v>
      </c>
      <c r="K47" s="11">
        <v>0</v>
      </c>
      <c r="L47" s="11">
        <v>15.78</v>
      </c>
      <c r="M47" s="11">
        <v>117.14</v>
      </c>
      <c r="N47" s="11">
        <v>52.74</v>
      </c>
      <c r="O47" s="5"/>
      <c r="Q47" s="11">
        <f>G47*I47</f>
        <v>48467.8</v>
      </c>
      <c r="R47" s="11">
        <f>G47*J47</f>
        <v>48551.55</v>
      </c>
      <c r="S47" s="11">
        <f>G47*K47</f>
        <v>0</v>
      </c>
      <c r="T47" s="11">
        <f>G47*L47</f>
        <v>5286.3</v>
      </c>
      <c r="U47" s="11">
        <f>G47*M47</f>
        <v>39241.9</v>
      </c>
      <c r="V47" s="11">
        <f>G47*N47</f>
        <v>17667.900000000001</v>
      </c>
      <c r="W47" s="12">
        <f>G47*O47</f>
        <v>0</v>
      </c>
      <c r="X47" s="5">
        <f>ROUND(W47,2)</f>
        <v>0</v>
      </c>
      <c r="AA47" s="13">
        <v>475.27</v>
      </c>
      <c r="AB47" s="14">
        <v>159215.45000000001</v>
      </c>
    </row>
    <row r="48" spans="1:28" ht="36" x14ac:dyDescent="0.2">
      <c r="A48" s="9">
        <v>2</v>
      </c>
      <c r="B48" s="1" t="s">
        <v>37</v>
      </c>
      <c r="C48" s="1" t="s">
        <v>9</v>
      </c>
      <c r="D48" s="3" t="s">
        <v>88</v>
      </c>
      <c r="F48" s="10" t="s">
        <v>39</v>
      </c>
      <c r="G48" s="4">
        <v>1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5"/>
      <c r="Q48" s="11">
        <f>G48*I48</f>
        <v>0</v>
      </c>
      <c r="R48" s="11">
        <f>G48*J48</f>
        <v>0</v>
      </c>
      <c r="S48" s="11">
        <f>G48*K48</f>
        <v>0</v>
      </c>
      <c r="T48" s="11">
        <f>G48*L48</f>
        <v>0</v>
      </c>
      <c r="U48" s="11">
        <f>G48*M48</f>
        <v>0</v>
      </c>
      <c r="V48" s="11">
        <f>G48*N48</f>
        <v>0</v>
      </c>
      <c r="W48" s="12">
        <f>G48*O48</f>
        <v>0</v>
      </c>
      <c r="X48" s="5">
        <f>ROUND(W48,2)</f>
        <v>0</v>
      </c>
      <c r="AA48" s="13">
        <v>30000</v>
      </c>
      <c r="AB48" s="14">
        <v>30000</v>
      </c>
    </row>
    <row r="49" spans="1:28" ht="48" x14ac:dyDescent="0.2">
      <c r="A49" s="9">
        <v>3</v>
      </c>
      <c r="B49" s="1" t="s">
        <v>89</v>
      </c>
      <c r="C49" s="1" t="s">
        <v>9</v>
      </c>
      <c r="D49" s="3" t="s">
        <v>90</v>
      </c>
      <c r="F49" s="10" t="s">
        <v>81</v>
      </c>
      <c r="G49" s="4">
        <v>6</v>
      </c>
      <c r="I49" s="11">
        <v>1013.96</v>
      </c>
      <c r="J49" s="11">
        <v>1480.2</v>
      </c>
      <c r="K49" s="11">
        <v>0</v>
      </c>
      <c r="L49" s="11">
        <v>480.9</v>
      </c>
      <c r="M49" s="11">
        <v>1091.25</v>
      </c>
      <c r="N49" s="11">
        <v>491.36</v>
      </c>
      <c r="O49" s="5"/>
      <c r="Q49" s="11">
        <f>G49*I49</f>
        <v>6083.76</v>
      </c>
      <c r="R49" s="11">
        <f>G49*J49</f>
        <v>8881.2000000000007</v>
      </c>
      <c r="S49" s="11">
        <f>G49*K49</f>
        <v>0</v>
      </c>
      <c r="T49" s="11">
        <f>G49*L49</f>
        <v>2885.3999999999996</v>
      </c>
      <c r="U49" s="11">
        <f>G49*M49</f>
        <v>6547.5</v>
      </c>
      <c r="V49" s="11">
        <f>G49*N49</f>
        <v>2948.16</v>
      </c>
      <c r="W49" s="12">
        <f>G49*O49</f>
        <v>0</v>
      </c>
      <c r="X49" s="5">
        <f>ROUND(W49,2)</f>
        <v>0</v>
      </c>
      <c r="AA49" s="13">
        <v>4557.67</v>
      </c>
      <c r="AB49" s="14">
        <v>27346.02</v>
      </c>
    </row>
    <row r="50" spans="1:28" ht="12.75" x14ac:dyDescent="0.2">
      <c r="F50" s="20" t="s">
        <v>40</v>
      </c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15">
        <f t="shared" ref="Q50:X50" si="13">SUM(Q47:Q49)</f>
        <v>54551.560000000005</v>
      </c>
      <c r="R50" s="15">
        <f t="shared" si="13"/>
        <v>57432.75</v>
      </c>
      <c r="S50" s="15">
        <f t="shared" si="13"/>
        <v>0</v>
      </c>
      <c r="T50" s="15">
        <f t="shared" si="13"/>
        <v>8171.7</v>
      </c>
      <c r="U50" s="15">
        <f t="shared" si="13"/>
        <v>45789.4</v>
      </c>
      <c r="V50" s="15">
        <f t="shared" si="13"/>
        <v>20616.060000000001</v>
      </c>
      <c r="W50" s="16">
        <f t="shared" si="13"/>
        <v>0</v>
      </c>
      <c r="X50" s="17">
        <f t="shared" si="13"/>
        <v>0</v>
      </c>
      <c r="AB50" s="18">
        <v>216561.47</v>
      </c>
    </row>
    <row r="52" spans="1:28" ht="12.75" x14ac:dyDescent="0.2">
      <c r="A52" s="20" t="s">
        <v>91</v>
      </c>
      <c r="B52" s="21"/>
      <c r="C52" s="22" t="s">
        <v>15</v>
      </c>
      <c r="D52" s="21"/>
      <c r="E52" s="21"/>
    </row>
    <row r="53" spans="1:28" ht="36" x14ac:dyDescent="0.2">
      <c r="A53" s="9">
        <v>1</v>
      </c>
      <c r="B53" s="1" t="s">
        <v>92</v>
      </c>
      <c r="C53" s="1" t="s">
        <v>9</v>
      </c>
      <c r="D53" s="3" t="s">
        <v>93</v>
      </c>
      <c r="F53" s="10" t="s">
        <v>63</v>
      </c>
      <c r="G53" s="4">
        <v>5</v>
      </c>
      <c r="H53" s="19"/>
      <c r="I53" s="11">
        <v>54.75</v>
      </c>
      <c r="J53" s="11">
        <v>0</v>
      </c>
      <c r="K53" s="11">
        <v>0</v>
      </c>
      <c r="L53" s="11">
        <v>0</v>
      </c>
      <c r="M53" s="11">
        <v>39.97</v>
      </c>
      <c r="N53" s="11">
        <v>18</v>
      </c>
      <c r="O53" s="5"/>
      <c r="Q53" s="11">
        <f>G53*I53</f>
        <v>273.75</v>
      </c>
      <c r="R53" s="11">
        <f>G53*J53</f>
        <v>0</v>
      </c>
      <c r="S53" s="11">
        <f>G53*K53</f>
        <v>0</v>
      </c>
      <c r="T53" s="11">
        <f>G53*L53</f>
        <v>0</v>
      </c>
      <c r="U53" s="11">
        <f>G53*M53</f>
        <v>199.85</v>
      </c>
      <c r="V53" s="11">
        <f>G53*N53</f>
        <v>90</v>
      </c>
      <c r="W53" s="12">
        <f>G53*O53</f>
        <v>0</v>
      </c>
      <c r="X53" s="5">
        <f>ROUND(W53,2)</f>
        <v>0</v>
      </c>
      <c r="AA53" s="13">
        <v>112.72</v>
      </c>
      <c r="AB53" s="14">
        <v>563.6</v>
      </c>
    </row>
    <row r="54" spans="1:28" ht="24" x14ac:dyDescent="0.2">
      <c r="A54" s="9">
        <v>2</v>
      </c>
      <c r="B54" s="1" t="s">
        <v>94</v>
      </c>
      <c r="C54" s="1" t="s">
        <v>9</v>
      </c>
      <c r="D54" s="3" t="s">
        <v>95</v>
      </c>
      <c r="F54" s="10" t="s">
        <v>51</v>
      </c>
      <c r="G54" s="4">
        <v>1</v>
      </c>
      <c r="H54" s="19"/>
      <c r="I54" s="11">
        <v>1490.87</v>
      </c>
      <c r="J54" s="11">
        <v>457.55</v>
      </c>
      <c r="K54" s="11">
        <v>0</v>
      </c>
      <c r="L54" s="11">
        <v>0</v>
      </c>
      <c r="M54" s="11">
        <v>1088.3399999999999</v>
      </c>
      <c r="N54" s="11">
        <v>490.05</v>
      </c>
      <c r="O54" s="5"/>
      <c r="Q54" s="11">
        <f>G54*I54</f>
        <v>1490.87</v>
      </c>
      <c r="R54" s="11">
        <f>G54*J54</f>
        <v>457.55</v>
      </c>
      <c r="S54" s="11">
        <f>G54*K54</f>
        <v>0</v>
      </c>
      <c r="T54" s="11">
        <f>G54*L54</f>
        <v>0</v>
      </c>
      <c r="U54" s="11">
        <f>G54*M54</f>
        <v>1088.3399999999999</v>
      </c>
      <c r="V54" s="11">
        <f>G54*N54</f>
        <v>490.05</v>
      </c>
      <c r="W54" s="12">
        <f>G54*O54</f>
        <v>0</v>
      </c>
      <c r="X54" s="5">
        <f>ROUND(W54,2)</f>
        <v>0</v>
      </c>
      <c r="AA54" s="13">
        <v>3526.81</v>
      </c>
      <c r="AB54" s="14">
        <v>3526.81</v>
      </c>
    </row>
    <row r="55" spans="1:28" ht="24" x14ac:dyDescent="0.2">
      <c r="A55" s="9">
        <v>3</v>
      </c>
      <c r="B55" s="1" t="s">
        <v>96</v>
      </c>
      <c r="C55" s="1" t="s">
        <v>9</v>
      </c>
      <c r="D55" s="3" t="s">
        <v>97</v>
      </c>
      <c r="F55" s="10" t="s">
        <v>63</v>
      </c>
      <c r="G55" s="4">
        <v>7</v>
      </c>
      <c r="H55" s="19"/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5"/>
      <c r="Q55" s="11">
        <f>G55*I55</f>
        <v>0</v>
      </c>
      <c r="R55" s="11">
        <f>G55*J55</f>
        <v>0</v>
      </c>
      <c r="S55" s="11">
        <f>G55*K55</f>
        <v>0</v>
      </c>
      <c r="T55" s="11">
        <f>G55*L55</f>
        <v>0</v>
      </c>
      <c r="U55" s="11">
        <f>G55*M55</f>
        <v>0</v>
      </c>
      <c r="V55" s="11">
        <f>G55*N55</f>
        <v>0</v>
      </c>
      <c r="W55" s="12">
        <f>G55*O55</f>
        <v>0</v>
      </c>
      <c r="X55" s="5">
        <f>ROUND(W55,2)</f>
        <v>0</v>
      </c>
      <c r="AA55" s="13">
        <v>521.07000000000005</v>
      </c>
      <c r="AB55" s="14">
        <v>3647.49</v>
      </c>
    </row>
    <row r="56" spans="1:28" ht="12.75" x14ac:dyDescent="0.2">
      <c r="F56" s="20" t="s">
        <v>40</v>
      </c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15">
        <f t="shared" ref="Q56:X56" si="14">SUM(Q53:Q55)</f>
        <v>1764.62</v>
      </c>
      <c r="R56" s="15">
        <f t="shared" si="14"/>
        <v>457.55</v>
      </c>
      <c r="S56" s="15">
        <f t="shared" si="14"/>
        <v>0</v>
      </c>
      <c r="T56" s="15">
        <f t="shared" si="14"/>
        <v>0</v>
      </c>
      <c r="U56" s="15">
        <f t="shared" si="14"/>
        <v>1288.1899999999998</v>
      </c>
      <c r="V56" s="15">
        <f t="shared" si="14"/>
        <v>580.04999999999995</v>
      </c>
      <c r="W56" s="16">
        <f t="shared" si="14"/>
        <v>0</v>
      </c>
      <c r="X56" s="17">
        <f t="shared" si="14"/>
        <v>0</v>
      </c>
      <c r="AB56" s="18">
        <v>7737.9</v>
      </c>
    </row>
    <row r="58" spans="1:28" ht="12.75" x14ac:dyDescent="0.2">
      <c r="A58" s="20" t="s">
        <v>98</v>
      </c>
      <c r="B58" s="21"/>
      <c r="C58" s="22" t="s">
        <v>16</v>
      </c>
      <c r="D58" s="21"/>
      <c r="E58" s="21"/>
    </row>
    <row r="59" spans="1:28" ht="22.5" customHeight="1" x14ac:dyDescent="0.2">
      <c r="A59" s="9">
        <v>1</v>
      </c>
      <c r="B59" s="1" t="s">
        <v>99</v>
      </c>
      <c r="C59" s="1" t="s">
        <v>9</v>
      </c>
      <c r="D59" s="3" t="s">
        <v>100</v>
      </c>
      <c r="F59" s="10" t="s">
        <v>44</v>
      </c>
      <c r="G59" s="4">
        <v>600</v>
      </c>
      <c r="I59" s="11">
        <v>6.72</v>
      </c>
      <c r="J59" s="11">
        <v>0.04</v>
      </c>
      <c r="K59" s="11">
        <v>0</v>
      </c>
      <c r="L59" s="11">
        <v>0</v>
      </c>
      <c r="M59" s="11">
        <v>4.91</v>
      </c>
      <c r="N59" s="11">
        <v>2.21</v>
      </c>
      <c r="O59" s="5"/>
      <c r="Q59" s="11">
        <f>G59*I59</f>
        <v>4032</v>
      </c>
      <c r="R59" s="11">
        <f>G59*J59</f>
        <v>24</v>
      </c>
      <c r="S59" s="11">
        <f>G59*K59</f>
        <v>0</v>
      </c>
      <c r="T59" s="11">
        <f>G59*L59</f>
        <v>0</v>
      </c>
      <c r="U59" s="11">
        <f>G59*M59</f>
        <v>2946</v>
      </c>
      <c r="V59" s="11">
        <f>G59*N59</f>
        <v>1326</v>
      </c>
      <c r="W59" s="12">
        <f>G59*O59</f>
        <v>0</v>
      </c>
      <c r="X59" s="5">
        <f>ROUND(W59,2)</f>
        <v>0</v>
      </c>
      <c r="AA59" s="13">
        <v>13.88</v>
      </c>
      <c r="AB59" s="14">
        <v>8328</v>
      </c>
    </row>
    <row r="60" spans="1:28" x14ac:dyDescent="0.2">
      <c r="A60" s="9">
        <v>2</v>
      </c>
      <c r="B60" s="1" t="s">
        <v>101</v>
      </c>
      <c r="C60" s="1" t="s">
        <v>9</v>
      </c>
      <c r="D60" s="3" t="s">
        <v>102</v>
      </c>
      <c r="F60" s="10" t="s">
        <v>44</v>
      </c>
      <c r="G60" s="4">
        <v>600</v>
      </c>
      <c r="I60" s="11">
        <v>8.92</v>
      </c>
      <c r="J60" s="11">
        <v>2.67</v>
      </c>
      <c r="K60" s="11">
        <v>0</v>
      </c>
      <c r="L60" s="11">
        <v>0</v>
      </c>
      <c r="M60" s="11">
        <v>6.51</v>
      </c>
      <c r="N60" s="11">
        <v>2.93</v>
      </c>
      <c r="O60" s="5"/>
      <c r="Q60" s="11">
        <f>G60*I60</f>
        <v>5352</v>
      </c>
      <c r="R60" s="11">
        <f>G60*J60</f>
        <v>1602</v>
      </c>
      <c r="S60" s="11">
        <f>G60*K60</f>
        <v>0</v>
      </c>
      <c r="T60" s="11">
        <f>G60*L60</f>
        <v>0</v>
      </c>
      <c r="U60" s="11">
        <f>G60*M60</f>
        <v>3906</v>
      </c>
      <c r="V60" s="11">
        <f>G60*N60</f>
        <v>1758</v>
      </c>
      <c r="W60" s="12">
        <f>G60*O60</f>
        <v>0</v>
      </c>
      <c r="X60" s="5">
        <f>ROUND(W60,2)</f>
        <v>0</v>
      </c>
      <c r="AA60" s="13">
        <v>21.03</v>
      </c>
      <c r="AB60" s="14">
        <v>12618</v>
      </c>
    </row>
    <row r="61" spans="1:28" ht="15.75" customHeight="1" x14ac:dyDescent="0.2">
      <c r="A61" s="9">
        <v>3</v>
      </c>
      <c r="B61" s="1" t="s">
        <v>103</v>
      </c>
      <c r="C61" s="1" t="s">
        <v>9</v>
      </c>
      <c r="D61" s="3" t="s">
        <v>104</v>
      </c>
      <c r="F61" s="10" t="s">
        <v>44</v>
      </c>
      <c r="G61" s="4">
        <v>427.5</v>
      </c>
      <c r="I61" s="11">
        <v>6.77</v>
      </c>
      <c r="J61" s="11">
        <v>30.56</v>
      </c>
      <c r="K61" s="11">
        <v>0</v>
      </c>
      <c r="L61" s="11">
        <v>4.4800000000000004</v>
      </c>
      <c r="M61" s="11">
        <v>8.2100000000000009</v>
      </c>
      <c r="N61" s="11">
        <v>3.7</v>
      </c>
      <c r="O61" s="5"/>
      <c r="Q61" s="11">
        <f>G61*I61</f>
        <v>2894.1749999999997</v>
      </c>
      <c r="R61" s="11">
        <f>G61*J61</f>
        <v>13064.4</v>
      </c>
      <c r="S61" s="11">
        <f>G61*K61</f>
        <v>0</v>
      </c>
      <c r="T61" s="11">
        <f>G61*L61</f>
        <v>1915.2000000000003</v>
      </c>
      <c r="U61" s="11">
        <f>G61*M61</f>
        <v>3509.7750000000005</v>
      </c>
      <c r="V61" s="11">
        <f>G61*N61</f>
        <v>1581.75</v>
      </c>
      <c r="W61" s="12">
        <f>G61*O61</f>
        <v>0</v>
      </c>
      <c r="X61" s="5">
        <f>ROUND(W61,2)</f>
        <v>0</v>
      </c>
      <c r="AA61" s="13">
        <v>53.72</v>
      </c>
      <c r="AB61" s="14">
        <v>22965.3</v>
      </c>
    </row>
    <row r="62" spans="1:28" x14ac:dyDescent="0.2">
      <c r="A62" s="9">
        <v>4</v>
      </c>
      <c r="B62" s="1" t="s">
        <v>105</v>
      </c>
      <c r="C62" s="1" t="s">
        <v>9</v>
      </c>
      <c r="D62" s="3" t="s">
        <v>106</v>
      </c>
      <c r="F62" s="10" t="s">
        <v>81</v>
      </c>
      <c r="G62" s="4">
        <v>1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5"/>
      <c r="Q62" s="11">
        <f>G62*I62</f>
        <v>0</v>
      </c>
      <c r="R62" s="11">
        <f>G62*J62</f>
        <v>0</v>
      </c>
      <c r="S62" s="11">
        <f>G62*K62</f>
        <v>0</v>
      </c>
      <c r="T62" s="11">
        <f>G62*L62</f>
        <v>0</v>
      </c>
      <c r="U62" s="11">
        <f>G62*M62</f>
        <v>0</v>
      </c>
      <c r="V62" s="11">
        <f>G62*N62</f>
        <v>0</v>
      </c>
      <c r="W62" s="12">
        <f>G62*O62</f>
        <v>0</v>
      </c>
      <c r="X62" s="5">
        <f>ROUND(W62,2)</f>
        <v>0</v>
      </c>
      <c r="AA62" s="13">
        <v>2500</v>
      </c>
      <c r="AB62" s="14">
        <v>2500</v>
      </c>
    </row>
    <row r="63" spans="1:28" ht="12.75" x14ac:dyDescent="0.2">
      <c r="F63" s="20" t="s">
        <v>40</v>
      </c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15">
        <f t="shared" ref="Q63:X63" si="15">SUM(Q59:Q62)</f>
        <v>12278.174999999999</v>
      </c>
      <c r="R63" s="15">
        <f t="shared" si="15"/>
        <v>14690.4</v>
      </c>
      <c r="S63" s="15">
        <f t="shared" si="15"/>
        <v>0</v>
      </c>
      <c r="T63" s="15">
        <f t="shared" si="15"/>
        <v>1915.2000000000003</v>
      </c>
      <c r="U63" s="15">
        <f t="shared" si="15"/>
        <v>10361.775000000001</v>
      </c>
      <c r="V63" s="15">
        <f t="shared" si="15"/>
        <v>4665.75</v>
      </c>
      <c r="W63" s="16">
        <f t="shared" si="15"/>
        <v>0</v>
      </c>
      <c r="X63" s="17">
        <f t="shared" si="15"/>
        <v>0</v>
      </c>
      <c r="AB63" s="18">
        <v>46411.3</v>
      </c>
    </row>
    <row r="66" spans="6:28" ht="12.75" x14ac:dyDescent="0.2">
      <c r="F66" s="20" t="s">
        <v>107</v>
      </c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15">
        <f t="shared" ref="Q66:X66" si="16">SUM(Q11,Q23,Q31,Q38,Q44,Q50,Q56,Q63)</f>
        <v>217464.8958</v>
      </c>
      <c r="R66" s="15">
        <f t="shared" si="16"/>
        <v>370880.98420000001</v>
      </c>
      <c r="S66" s="15">
        <f t="shared" si="16"/>
        <v>0</v>
      </c>
      <c r="T66" s="15">
        <f t="shared" si="16"/>
        <v>60915.948699999994</v>
      </c>
      <c r="U66" s="15">
        <f t="shared" si="16"/>
        <v>203234.46919999999</v>
      </c>
      <c r="V66" s="15">
        <f t="shared" si="16"/>
        <v>91500.070600000006</v>
      </c>
      <c r="W66" s="16">
        <f t="shared" si="16"/>
        <v>0</v>
      </c>
      <c r="X66" s="17">
        <f t="shared" si="16"/>
        <v>0</v>
      </c>
      <c r="AB66" s="18">
        <v>1137150.17</v>
      </c>
    </row>
  </sheetData>
  <mergeCells count="27">
    <mergeCell ref="A1:E1"/>
    <mergeCell ref="A3:E3"/>
    <mergeCell ref="A8:B8"/>
    <mergeCell ref="C8:E8"/>
    <mergeCell ref="F11:P11"/>
    <mergeCell ref="A13:B13"/>
    <mergeCell ref="C13:E13"/>
    <mergeCell ref="F23:P23"/>
    <mergeCell ref="A25:B25"/>
    <mergeCell ref="C25:E25"/>
    <mergeCell ref="F31:P31"/>
    <mergeCell ref="A33:B33"/>
    <mergeCell ref="C33:E33"/>
    <mergeCell ref="F38:P38"/>
    <mergeCell ref="A40:B40"/>
    <mergeCell ref="C40:E40"/>
    <mergeCell ref="F44:P44"/>
    <mergeCell ref="A46:B46"/>
    <mergeCell ref="C46:E46"/>
    <mergeCell ref="F50:P50"/>
    <mergeCell ref="A52:B52"/>
    <mergeCell ref="C52:E52"/>
    <mergeCell ref="F56:P56"/>
    <mergeCell ref="A58:B58"/>
    <mergeCell ref="C58:E58"/>
    <mergeCell ref="F63:P63"/>
    <mergeCell ref="F66:P66"/>
  </mergeCells>
  <pageMargins left="0.25" right="0.25" top="0.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Natalia Felska</cp:lastModifiedBy>
  <cp:lastPrinted>2025-04-11T12:40:44Z</cp:lastPrinted>
  <dcterms:modified xsi:type="dcterms:W3CDTF">2025-04-11T12:45:47Z</dcterms:modified>
</cp:coreProperties>
</file>