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browarczyk.ZDP\Desktop\Remont oznakowanie poziome\"/>
    </mc:Choice>
  </mc:AlternateContent>
  <xr:revisionPtr revIDLastSave="0" documentId="13_ncr:1_{3D3214CB-E8E0-4F63-AB23-E8CBEFD92A9B}" xr6:coauthVersionLast="47" xr6:coauthVersionMax="47" xr10:uidLastSave="{00000000-0000-0000-0000-000000000000}"/>
  <bookViews>
    <workbookView xWindow="-120" yWindow="-120" windowWidth="38640" windowHeight="21120" tabRatio="753" xr2:uid="{00000000-000D-0000-FFFF-FFFF00000000}"/>
  </bookViews>
  <sheets>
    <sheet name="KO Zadanie 1 Puck" sheetId="2" r:id="rId1"/>
  </sheets>
  <definedNames>
    <definedName name="_xlnm.Print_Area" localSheetId="0">'KO Zadanie 1 Puck'!$A$1:$G$131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2" l="1"/>
  <c r="E128" i="2"/>
  <c r="E127" i="2"/>
  <c r="E124" i="2"/>
  <c r="E122" i="2"/>
  <c r="E121" i="2"/>
  <c r="E116" i="2"/>
  <c r="E86" i="2"/>
  <c r="E85" i="2"/>
  <c r="E46" i="2"/>
  <c r="E13" i="2"/>
  <c r="E11" i="2"/>
  <c r="E10" i="2"/>
  <c r="E9" i="2"/>
  <c r="E131" i="2" l="1"/>
</calcChain>
</file>

<file path=xl/sharedStrings.xml><?xml version="1.0" encoding="utf-8"?>
<sst xmlns="http://schemas.openxmlformats.org/spreadsheetml/2006/main" count="276" uniqueCount="173">
  <si>
    <t>1.</t>
  </si>
  <si>
    <t>2.</t>
  </si>
  <si>
    <t>3.</t>
  </si>
  <si>
    <t>KOSZTORYS OFERTOWY</t>
  </si>
  <si>
    <t>LP.</t>
  </si>
  <si>
    <t>NR. DROGI</t>
  </si>
  <si>
    <t>LOKALIZACJA</t>
  </si>
  <si>
    <t>SYMBOL ZNAKU</t>
  </si>
  <si>
    <t>POWIERZCHNIA</t>
  </si>
  <si>
    <t>CENA JEDN.</t>
  </si>
  <si>
    <t>WARTOŚĆ</t>
  </si>
  <si>
    <t>4.</t>
  </si>
  <si>
    <t>5.</t>
  </si>
  <si>
    <t>6.</t>
  </si>
  <si>
    <t>7.</t>
  </si>
  <si>
    <t>1440G</t>
  </si>
  <si>
    <t>Domatówko ( 2 szt.)</t>
  </si>
  <si>
    <t>P-10</t>
  </si>
  <si>
    <t>Leśniewo (2 szt.)</t>
  </si>
  <si>
    <t>Leśniewo skrzyżowanie z 1508G</t>
  </si>
  <si>
    <t>Leśniewo skrzyżowanie 
przy Gimnazjum</t>
  </si>
  <si>
    <t>P-1e</t>
  </si>
  <si>
    <t>P-4</t>
  </si>
  <si>
    <t>P-6</t>
  </si>
  <si>
    <t>P-13</t>
  </si>
  <si>
    <t>Darzlubie (3 szt.)</t>
  </si>
  <si>
    <t>Darzlubie  - skrzyżowanie z dr. 1510G + azyl przy szkole</t>
  </si>
  <si>
    <t>P-1d</t>
  </si>
  <si>
    <t>P-12</t>
  </si>
  <si>
    <t>P-7a</t>
  </si>
  <si>
    <t xml:space="preserve">Połczyno </t>
  </si>
  <si>
    <t>Połczyno (2 szt.)</t>
  </si>
  <si>
    <t>Połczyno - Puck 
odc. 20+051 - 22+621</t>
  </si>
  <si>
    <t>P-1</t>
  </si>
  <si>
    <t>P-3a</t>
  </si>
  <si>
    <t>Leśniewo - Darzlubie</t>
  </si>
  <si>
    <t>zgodnie z projektem</t>
  </si>
  <si>
    <t>Wielka Piaśnica - Leśniewo</t>
  </si>
  <si>
    <t>1441G</t>
  </si>
  <si>
    <t>Połchowo (1 szt.)</t>
  </si>
  <si>
    <t>1446G</t>
  </si>
  <si>
    <t>Brzyno - Wierzchucino</t>
  </si>
  <si>
    <t>1447G</t>
  </si>
  <si>
    <t>Prusewo - Bychowo</t>
  </si>
  <si>
    <t>P-7d</t>
  </si>
  <si>
    <t>1500G</t>
  </si>
  <si>
    <t>Białogóra - Słuchowo</t>
  </si>
  <si>
    <t>Białogóra (1 szt.)</t>
  </si>
  <si>
    <t>1503G</t>
  </si>
  <si>
    <t>Sławoszynko - Karwieńskie Błoto Drugie</t>
  </si>
  <si>
    <t>0+115 - 1+302</t>
  </si>
  <si>
    <t>Karwieńskie Błoto Drugie</t>
  </si>
  <si>
    <t>Karwieńskie Błoto Drugie - Goszczyno</t>
  </si>
  <si>
    <t>4+678 - 8+642</t>
  </si>
  <si>
    <t>1502G</t>
  </si>
  <si>
    <t>Dębki (1 szt.)</t>
  </si>
  <si>
    <t>Odargowo</t>
  </si>
  <si>
    <t>Odargowo 4+422 - 5+695</t>
  </si>
  <si>
    <t>P-1b</t>
  </si>
  <si>
    <t>P-3b</t>
  </si>
  <si>
    <t>8.</t>
  </si>
  <si>
    <t>1504G</t>
  </si>
  <si>
    <t xml:space="preserve">Karwieńskie Błoto Pierwsze
</t>
  </si>
  <si>
    <t>0+000 - 0+700</t>
  </si>
  <si>
    <t>1+375 - 1+675</t>
  </si>
  <si>
    <t>Minkowice - Parszczyce</t>
  </si>
  <si>
    <t>Zgodnie z załącznikiem</t>
  </si>
  <si>
    <t>9.</t>
  </si>
  <si>
    <t>1505G</t>
  </si>
  <si>
    <t>Sławoszyno</t>
  </si>
  <si>
    <t>Minkowice - Sławoszyno
0+770 - 1+569</t>
  </si>
  <si>
    <t>Sławoszyno szkoła</t>
  </si>
  <si>
    <t>10.</t>
  </si>
  <si>
    <t>1506G</t>
  </si>
  <si>
    <t>Mieroszyno (1 szt.)</t>
  </si>
  <si>
    <t>Jastrzębie Góra - Gnieżdżewo</t>
  </si>
  <si>
    <t>zgodnie z załącznikiem</t>
  </si>
  <si>
    <t>Łebcz - Gnieżdżewo
długość odcinka 2300 m</t>
  </si>
  <si>
    <t>P-7C/P-7D</t>
  </si>
  <si>
    <t>11.</t>
  </si>
  <si>
    <t>1507G</t>
  </si>
  <si>
    <t>Gnieżdżewo - Swarzewo
(DW 216)</t>
  </si>
  <si>
    <t>0+030 - 0+230
segregacja</t>
  </si>
  <si>
    <t>12.</t>
  </si>
  <si>
    <t>1508G</t>
  </si>
  <si>
    <t>Parszkowo - Starzyno</t>
  </si>
  <si>
    <t>Domatowo - szkoła</t>
  </si>
  <si>
    <t>Leśniewo (1 szt.)</t>
  </si>
  <si>
    <t>13.</t>
  </si>
  <si>
    <t>1509G</t>
  </si>
  <si>
    <t>Łebcz - Starzyński Dwór
(5 szt.)</t>
  </si>
  <si>
    <t>Łebcz - Starzyński Dwór</t>
  </si>
  <si>
    <t>Poczernino</t>
  </si>
  <si>
    <t>Poczernino - Łebcz</t>
  </si>
  <si>
    <t>1,9 km</t>
  </si>
  <si>
    <t>14.</t>
  </si>
  <si>
    <t>1510G</t>
  </si>
  <si>
    <t>Mechowo (1 szt.)</t>
  </si>
  <si>
    <t>Mechowo</t>
  </si>
  <si>
    <t>P-17</t>
  </si>
  <si>
    <t>15.</t>
  </si>
  <si>
    <t>1511G</t>
  </si>
  <si>
    <t>Puck - Żelistrzewo
1+680 - 4+869</t>
  </si>
  <si>
    <t>16.</t>
  </si>
  <si>
    <t>1513G</t>
  </si>
  <si>
    <t>Małe Błądzikowo - Rzucewo</t>
  </si>
  <si>
    <t xml:space="preserve">3,2km </t>
  </si>
  <si>
    <t>Żelistrzewo - Rzucewo</t>
  </si>
  <si>
    <t>P-7b</t>
  </si>
  <si>
    <t>Rzucewo - Osłonino</t>
  </si>
  <si>
    <t>P-7c, P-7d,
P-25, P-27</t>
  </si>
  <si>
    <t>Osłonino (2 szt.)</t>
  </si>
  <si>
    <t>Żelistrzewo (5 szt.)</t>
  </si>
  <si>
    <t>od skrzyżowania z 1511G do skrzyżowania z 1514G</t>
  </si>
  <si>
    <t>Żelistrzewo od skrzyżowania
z 1514G do skrzyżowania
z DW nr 216</t>
  </si>
  <si>
    <t>17.</t>
  </si>
  <si>
    <t>1514G</t>
  </si>
  <si>
    <t>Mrzezino - Kazimierz</t>
  </si>
  <si>
    <t>Żelistrzewo - Mrzezino (łąki)</t>
  </si>
  <si>
    <t>P-7c,P-7d</t>
  </si>
  <si>
    <t>Kazimierz (od betonówki
do DW nr 100)</t>
  </si>
  <si>
    <t>18.</t>
  </si>
  <si>
    <t>1515G</t>
  </si>
  <si>
    <t>DW nr 216 - Połchowo</t>
  </si>
  <si>
    <t>Połchowo /gm. Puck/ (2 szt.)</t>
  </si>
  <si>
    <t>Mrzezino (2 szt.)</t>
  </si>
  <si>
    <t>Mrzezino - przejazd kolejowy</t>
  </si>
  <si>
    <t>P-14</t>
  </si>
  <si>
    <t>Mrzezino - skrzyżowanie
z dr 1514G (Smolno - Mrzezino - Kazimierz)</t>
  </si>
  <si>
    <t>rondo Mrzezino</t>
  </si>
  <si>
    <t>19.</t>
  </si>
  <si>
    <t>1516G</t>
  </si>
  <si>
    <t>Mosty 2 szt.)</t>
  </si>
  <si>
    <t>Mechelinki</t>
  </si>
  <si>
    <t>20.</t>
  </si>
  <si>
    <t>1517G</t>
  </si>
  <si>
    <t>Rewa (7 szt.)</t>
  </si>
  <si>
    <t>Mosty (4 szt.)</t>
  </si>
  <si>
    <t>Mosty - skrzyżowanie
z DP. nr 1516G (Mosty - Mechelinki)</t>
  </si>
  <si>
    <t>Pierwoszyno (1 szt.)</t>
  </si>
  <si>
    <t>Rewa - Pierowszyno
0+000-4+887</t>
  </si>
  <si>
    <t>Kosakowo - Pogórze
6+036 - 8+798</t>
  </si>
  <si>
    <t>21.</t>
  </si>
  <si>
    <t>22.</t>
  </si>
  <si>
    <t>23.</t>
  </si>
  <si>
    <t>1522G</t>
  </si>
  <si>
    <t>DW nr 218 - Świecino - Połchówko</t>
  </si>
  <si>
    <t>24.</t>
  </si>
  <si>
    <t>1523G</t>
  </si>
  <si>
    <t>Lisewo
3+665 - 3+937</t>
  </si>
  <si>
    <t>25.</t>
  </si>
  <si>
    <t>1524G</t>
  </si>
  <si>
    <t>Krokowa ( 1szt.)</t>
  </si>
  <si>
    <t>Jeldzino (2 szt.)</t>
  </si>
  <si>
    <t>26.</t>
  </si>
  <si>
    <t>1525G</t>
  </si>
  <si>
    <t>Skrzyżowanie z drogą powiatową nr 1521G</t>
  </si>
  <si>
    <t>Sobieńczyce - Karlikowo - Dw218</t>
  </si>
  <si>
    <t>27.</t>
  </si>
  <si>
    <t>1526G</t>
  </si>
  <si>
    <t>Lubkowo - przy kapliczce
i DPS ( 2 szt.)</t>
  </si>
  <si>
    <t>Tyłowo (3 szt.)</t>
  </si>
  <si>
    <t>28.</t>
  </si>
  <si>
    <t>1490G</t>
  </si>
  <si>
    <t>Rumia - Pierwoszyno</t>
  </si>
  <si>
    <t>Pierwoszyno - Kosakowo</t>
  </si>
  <si>
    <t>Wytarcie istniejącego oznakowania poziomego</t>
  </si>
  <si>
    <r>
      <rPr>
        <b/>
        <sz val="11"/>
        <color theme="4" tint="-0.249977111117893"/>
        <rFont val="Czcionka tekstu podstawowego"/>
        <charset val="238"/>
      </rPr>
      <t>Podatek VAT:</t>
    </r>
    <r>
      <rPr>
        <b/>
        <sz val="11"/>
        <color indexed="64"/>
        <rFont val="Czcionka tekstu podstawowego"/>
      </rPr>
      <t xml:space="preserve">
</t>
    </r>
    <r>
      <rPr>
        <sz val="11"/>
        <color indexed="64"/>
        <rFont val="Czcionka tekstu podstawowego"/>
        <charset val="238"/>
      </rPr>
      <t>(ustalić i wpisać wartość podatku VAT)</t>
    </r>
  </si>
  <si>
    <r>
      <rPr>
        <b/>
        <sz val="11"/>
        <color theme="4" tint="-0.249977111117893"/>
        <rFont val="Czcionka tekstu podstawowego"/>
        <charset val="238"/>
      </rPr>
      <t>Razem wartość brutto:</t>
    </r>
    <r>
      <rPr>
        <b/>
        <sz val="11"/>
        <color indexed="64"/>
        <rFont val="Czcionka tekstu podstawowego"/>
      </rPr>
      <t xml:space="preserve">
</t>
    </r>
    <r>
      <rPr>
        <sz val="11"/>
        <color indexed="64"/>
        <rFont val="Czcionka tekstu podstawowego"/>
        <charset val="238"/>
      </rPr>
      <t xml:space="preserve">(zsumować wartość podaną w pozycji </t>
    </r>
    <r>
      <rPr>
        <b/>
        <sz val="11"/>
        <color indexed="64"/>
        <rFont val="Czcionka tekstu podstawowego"/>
      </rPr>
      <t xml:space="preserve">Razem wartość netto </t>
    </r>
    <r>
      <rPr>
        <sz val="11"/>
        <color indexed="64"/>
        <rFont val="Czcionka tekstu podstawowego"/>
        <charset val="238"/>
      </rPr>
      <t>i wartość podaną w pozycji</t>
    </r>
    <r>
      <rPr>
        <b/>
        <sz val="11"/>
        <color indexed="64"/>
        <rFont val="Czcionka tekstu podstawowego"/>
      </rPr>
      <t xml:space="preserve">  Podatek VAT</t>
    </r>
    <r>
      <rPr>
        <sz val="11"/>
        <color indexed="64"/>
        <rFont val="Czcionka tekstu podstawowego"/>
        <charset val="238"/>
      </rPr>
      <t>)</t>
    </r>
  </si>
  <si>
    <r>
      <rPr>
        <b/>
        <sz val="11"/>
        <color theme="4" tint="-0.249977111117893"/>
        <rFont val="Czcionka tekstu podstawowego"/>
        <charset val="238"/>
      </rPr>
      <t>Razem wartość netto:</t>
    </r>
    <r>
      <rPr>
        <b/>
        <sz val="11"/>
        <color indexed="64"/>
        <rFont val="Czcionka tekstu podstawowego"/>
      </rPr>
      <t xml:space="preserve">
</t>
    </r>
    <r>
      <rPr>
        <sz val="11"/>
        <color indexed="64"/>
        <rFont val="Czcionka tekstu podstawowego"/>
        <charset val="238"/>
      </rPr>
      <t xml:space="preserve">(zsumować wszystkie wartości podane w kolumnie </t>
    </r>
    <r>
      <rPr>
        <b/>
        <sz val="11"/>
        <color indexed="64"/>
        <rFont val="Czcionka tekstu podstawowego"/>
        <charset val="238"/>
      </rPr>
      <t>Wartość</t>
    </r>
    <r>
      <rPr>
        <sz val="11"/>
        <color indexed="64"/>
        <rFont val="Czcionka tekstu podstawowego"/>
        <charset val="238"/>
      </rPr>
      <t>)</t>
    </r>
  </si>
  <si>
    <t>Razem powierzchnia:</t>
  </si>
  <si>
    <t>Wykonanie dodatkowego oznakowania poziomego</t>
  </si>
  <si>
    <t>Zestawienie oznakowania poziomego - Powiat Pucki -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</si>
</sst>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64"/>
      <name val="Calibri"/>
    </font>
    <font>
      <sz val="10"/>
      <name val="Arial"/>
    </font>
    <font>
      <sz val="10"/>
      <name val="Arial CE"/>
    </font>
    <font>
      <sz val="10"/>
      <color indexed="64"/>
      <name val="Arial"/>
    </font>
    <font>
      <sz val="11"/>
      <color indexed="64"/>
      <name val="Czcionka tekstu podstawowego"/>
    </font>
    <font>
      <b/>
      <sz val="10"/>
      <name val="Arial"/>
    </font>
    <font>
      <b/>
      <sz val="11"/>
      <color indexed="64"/>
      <name val="Czcionka tekstu podstawowego"/>
    </font>
    <font>
      <b/>
      <sz val="11"/>
      <color indexed="64"/>
      <name val="Czcionka tekstu podstawowego"/>
      <charset val="238"/>
    </font>
    <font>
      <sz val="11"/>
      <color indexed="64"/>
      <name val="Czcionka tekstu podstawowego"/>
      <charset val="238"/>
    </font>
    <font>
      <b/>
      <sz val="11"/>
      <color theme="4" tint="-0.249977111117893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rgb="FFBFBFBF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Border="0" applyProtection="0"/>
    <xf numFmtId="0" fontId="1" fillId="0" borderId="0"/>
    <xf numFmtId="0" fontId="2" fillId="0" borderId="0"/>
    <xf numFmtId="0" fontId="4" fillId="0" borderId="0"/>
  </cellStyleXfs>
  <cellXfs count="37">
    <xf numFmtId="0" fontId="0" fillId="0" borderId="0" xfId="0"/>
    <xf numFmtId="0" fontId="1" fillId="0" borderId="0" xfId="1"/>
    <xf numFmtId="2" fontId="1" fillId="0" borderId="0" xfId="1" applyNumberFormat="1"/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1" fillId="0" borderId="1" xfId="1" applyNumberForma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/>
    </xf>
    <xf numFmtId="4" fontId="1" fillId="0" borderId="1" xfId="1" applyNumberFormat="1" applyBorder="1" applyAlignment="1">
      <alignment vertical="center"/>
    </xf>
    <xf numFmtId="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4" fontId="1" fillId="0" borderId="2" xfId="1" applyNumberFormat="1" applyBorder="1" applyAlignment="1">
      <alignment horizontal="center" vertical="center" wrapText="1"/>
    </xf>
    <xf numFmtId="2" fontId="1" fillId="0" borderId="2" xfId="1" applyNumberFormat="1" applyBorder="1" applyAlignment="1">
      <alignment horizontal="center" vertical="center"/>
    </xf>
    <xf numFmtId="4" fontId="1" fillId="0" borderId="2" xfId="1" applyNumberFormat="1" applyBorder="1" applyAlignment="1">
      <alignment horizontal="right" vertical="center"/>
    </xf>
    <xf numFmtId="4" fontId="6" fillId="3" borderId="3" xfId="7" applyNumberFormat="1" applyFont="1" applyFill="1" applyBorder="1" applyAlignment="1">
      <alignment horizontal="left" vertical="center"/>
    </xf>
    <xf numFmtId="4" fontId="6" fillId="3" borderId="4" xfId="7" applyNumberFormat="1" applyFont="1" applyFill="1" applyBorder="1" applyAlignment="1">
      <alignment horizontal="left" vertical="center"/>
    </xf>
    <xf numFmtId="4" fontId="6" fillId="3" borderId="5" xfId="7" applyNumberFormat="1" applyFont="1" applyFill="1" applyBorder="1" applyAlignment="1">
      <alignment horizontal="left" vertical="center"/>
    </xf>
    <xf numFmtId="4" fontId="5" fillId="0" borderId="2" xfId="1" applyNumberFormat="1" applyFont="1" applyBorder="1" applyAlignment="1">
      <alignment horizontal="left" vertical="center" wrapText="1"/>
    </xf>
    <xf numFmtId="0" fontId="7" fillId="4" borderId="3" xfId="7" applyFont="1" applyFill="1" applyBorder="1" applyAlignment="1">
      <alignment horizontal="right"/>
    </xf>
    <xf numFmtId="0" fontId="7" fillId="4" borderId="4" xfId="7" applyFont="1" applyFill="1" applyBorder="1" applyAlignment="1">
      <alignment horizontal="right"/>
    </xf>
    <xf numFmtId="0" fontId="7" fillId="4" borderId="5" xfId="7" applyFont="1" applyFill="1" applyBorder="1" applyAlignment="1">
      <alignment horizontal="right"/>
    </xf>
    <xf numFmtId="4" fontId="1" fillId="0" borderId="1" xfId="1" applyNumberForma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3" borderId="4" xfId="7" applyFont="1" applyFill="1" applyBorder="1" applyAlignment="1">
      <alignment horizontal="right" vertical="center" wrapText="1"/>
    </xf>
    <xf numFmtId="0" fontId="7" fillId="3" borderId="5" xfId="7" applyFont="1" applyFill="1" applyBorder="1" applyAlignment="1">
      <alignment horizontal="right" vertical="center" wrapText="1"/>
    </xf>
    <xf numFmtId="4" fontId="6" fillId="3" borderId="3" xfId="7" applyNumberFormat="1" applyFont="1" applyFill="1" applyBorder="1" applyAlignment="1">
      <alignment horizontal="center" vertical="center" wrapText="1"/>
    </xf>
    <xf numFmtId="4" fontId="6" fillId="3" borderId="4" xfId="7" applyNumberFormat="1" applyFont="1" applyFill="1" applyBorder="1" applyAlignment="1">
      <alignment horizontal="center" vertical="center" wrapText="1"/>
    </xf>
    <xf numFmtId="4" fontId="6" fillId="3" borderId="5" xfId="7" applyNumberFormat="1" applyFont="1" applyFill="1" applyBorder="1" applyAlignment="1">
      <alignment horizontal="center" vertical="center" wrapText="1"/>
    </xf>
    <xf numFmtId="4" fontId="6" fillId="3" borderId="3" xfId="7" applyNumberFormat="1" applyFont="1" applyFill="1" applyBorder="1" applyAlignment="1">
      <alignment horizontal="center" vertical="center"/>
    </xf>
    <xf numFmtId="4" fontId="6" fillId="3" borderId="4" xfId="7" applyNumberFormat="1" applyFont="1" applyFill="1" applyBorder="1" applyAlignment="1">
      <alignment horizontal="center" vertical="center"/>
    </xf>
    <xf numFmtId="4" fontId="6" fillId="3" borderId="5" xfId="7" applyNumberFormat="1" applyFont="1" applyFill="1" applyBorder="1" applyAlignment="1">
      <alignment horizontal="center" vertical="center"/>
    </xf>
  </cellXfs>
  <cellStyles count="8">
    <cellStyle name="Normalny" xfId="0" builtinId="0"/>
    <cellStyle name="Normalny 2" xfId="1" xr:uid="{00000000-0005-0000-0000-000006000000}"/>
    <cellStyle name="Normalny 2 2" xfId="2" xr:uid="{00000000-0005-0000-0000-000007000000}"/>
    <cellStyle name="Normalny 2 3" xfId="3" xr:uid="{00000000-0005-0000-0000-000008000000}"/>
    <cellStyle name="Normalny 3" xfId="4" xr:uid="{00000000-0005-0000-0000-000009000000}"/>
    <cellStyle name="Normalny 3 2" xfId="5" xr:uid="{00000000-0005-0000-0000-00000A000000}"/>
    <cellStyle name="Normalny 4" xfId="6" xr:uid="{00000000-0005-0000-0000-00000B000000}"/>
    <cellStyle name="Normalny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9"/>
  <sheetViews>
    <sheetView tabSelected="1" topLeftCell="A99" zoomScale="115" workbookViewId="0">
      <selection sqref="A1:G1"/>
    </sheetView>
  </sheetViews>
  <sheetFormatPr defaultColWidth="9.140625" defaultRowHeight="12.75"/>
  <cols>
    <col min="1" max="1" width="4.42578125" style="1" customWidth="1"/>
    <col min="2" max="2" width="10.140625" style="1" customWidth="1"/>
    <col min="3" max="3" width="26" style="1" customWidth="1"/>
    <col min="4" max="4" width="19.140625" style="1" customWidth="1"/>
    <col min="5" max="5" width="18.140625" style="2" customWidth="1"/>
    <col min="6" max="6" width="9.140625" style="1"/>
    <col min="7" max="7" width="14" style="1" customWidth="1"/>
    <col min="8" max="16384" width="9.140625" style="1"/>
  </cols>
  <sheetData>
    <row r="1" spans="1:7" ht="12.75" customHeight="1">
      <c r="A1" s="26" t="s">
        <v>172</v>
      </c>
      <c r="B1" s="26"/>
      <c r="C1" s="26"/>
      <c r="D1" s="26"/>
      <c r="E1" s="26"/>
      <c r="F1" s="26"/>
      <c r="G1" s="26"/>
    </row>
    <row r="2" spans="1:7" ht="12.75" customHeight="1">
      <c r="A2" s="26" t="s">
        <v>3</v>
      </c>
      <c r="B2" s="26"/>
      <c r="C2" s="26"/>
      <c r="D2" s="26"/>
      <c r="E2" s="26"/>
      <c r="F2" s="26"/>
      <c r="G2" s="26"/>
    </row>
    <row r="4" spans="1:7" ht="25.5">
      <c r="A4" s="3" t="s">
        <v>4</v>
      </c>
      <c r="B4" s="3" t="s">
        <v>5</v>
      </c>
      <c r="C4" s="3" t="s">
        <v>6</v>
      </c>
      <c r="D4" s="3" t="s">
        <v>7</v>
      </c>
      <c r="E4" s="4" t="s">
        <v>8</v>
      </c>
      <c r="F4" s="4" t="s">
        <v>9</v>
      </c>
      <c r="G4" s="4" t="s">
        <v>10</v>
      </c>
    </row>
    <row r="5" spans="1:7">
      <c r="A5" s="3" t="s">
        <v>0</v>
      </c>
      <c r="B5" s="3" t="s">
        <v>1</v>
      </c>
      <c r="C5" s="3" t="s">
        <v>2</v>
      </c>
      <c r="D5" s="3" t="s">
        <v>11</v>
      </c>
      <c r="E5" s="4" t="s">
        <v>12</v>
      </c>
      <c r="F5" s="4" t="s">
        <v>13</v>
      </c>
      <c r="G5" s="4" t="s">
        <v>14</v>
      </c>
    </row>
    <row r="6" spans="1:7" ht="26.25" customHeight="1">
      <c r="A6" s="27" t="s">
        <v>0</v>
      </c>
      <c r="B6" s="25" t="s">
        <v>15</v>
      </c>
      <c r="C6" s="7" t="s">
        <v>16</v>
      </c>
      <c r="D6" s="5" t="s">
        <v>17</v>
      </c>
      <c r="E6" s="8">
        <v>28</v>
      </c>
      <c r="F6" s="8"/>
      <c r="G6" s="9"/>
    </row>
    <row r="7" spans="1:7">
      <c r="A7" s="27"/>
      <c r="B7" s="25"/>
      <c r="C7" s="7" t="s">
        <v>18</v>
      </c>
      <c r="D7" s="7" t="s">
        <v>17</v>
      </c>
      <c r="E7" s="8">
        <v>28</v>
      </c>
      <c r="F7" s="8"/>
      <c r="G7" s="9"/>
    </row>
    <row r="8" spans="1:7" ht="25.5">
      <c r="A8" s="27"/>
      <c r="B8" s="25"/>
      <c r="C8" s="7" t="s">
        <v>19</v>
      </c>
      <c r="D8" s="7"/>
      <c r="E8" s="8">
        <v>32.119999999999997</v>
      </c>
      <c r="F8" s="8"/>
      <c r="G8" s="9"/>
    </row>
    <row r="9" spans="1:7" ht="12.75" customHeight="1">
      <c r="A9" s="27"/>
      <c r="B9" s="25"/>
      <c r="C9" s="24" t="s">
        <v>20</v>
      </c>
      <c r="D9" s="7" t="s">
        <v>21</v>
      </c>
      <c r="E9" s="8">
        <f>12*0.12</f>
        <v>1.44</v>
      </c>
      <c r="F9" s="8"/>
      <c r="G9" s="9"/>
    </row>
    <row r="10" spans="1:7">
      <c r="A10" s="27"/>
      <c r="B10" s="25"/>
      <c r="C10" s="24"/>
      <c r="D10" s="7" t="s">
        <v>22</v>
      </c>
      <c r="E10" s="8">
        <f>(50+14+24+13)*0.24</f>
        <v>24.24</v>
      </c>
      <c r="F10" s="8"/>
      <c r="G10" s="9"/>
    </row>
    <row r="11" spans="1:7">
      <c r="A11" s="27"/>
      <c r="B11" s="25"/>
      <c r="C11" s="24"/>
      <c r="D11" s="7" t="s">
        <v>23</v>
      </c>
      <c r="E11" s="8">
        <f>100*0.08</f>
        <v>8</v>
      </c>
      <c r="F11" s="8"/>
      <c r="G11" s="9"/>
    </row>
    <row r="12" spans="1:7">
      <c r="A12" s="27"/>
      <c r="B12" s="25"/>
      <c r="C12" s="24"/>
      <c r="D12" s="7" t="s">
        <v>17</v>
      </c>
      <c r="E12" s="8">
        <v>12</v>
      </c>
      <c r="F12" s="8"/>
      <c r="G12" s="9"/>
    </row>
    <row r="13" spans="1:7">
      <c r="A13" s="27"/>
      <c r="B13" s="25"/>
      <c r="C13" s="24"/>
      <c r="D13" s="7" t="s">
        <v>24</v>
      </c>
      <c r="E13" s="8">
        <f>ROUND(18*0.2625,2)</f>
        <v>4.7300000000000004</v>
      </c>
      <c r="F13" s="8"/>
      <c r="G13" s="9"/>
    </row>
    <row r="14" spans="1:7">
      <c r="A14" s="27"/>
      <c r="B14" s="25"/>
      <c r="C14" s="7" t="s">
        <v>25</v>
      </c>
      <c r="D14" s="7" t="s">
        <v>17</v>
      </c>
      <c r="E14" s="8">
        <v>36</v>
      </c>
      <c r="F14" s="8"/>
      <c r="G14" s="9"/>
    </row>
    <row r="15" spans="1:7" ht="14.25" customHeight="1">
      <c r="A15" s="27"/>
      <c r="B15" s="25"/>
      <c r="C15" s="24" t="s">
        <v>26</v>
      </c>
      <c r="D15" s="7" t="s">
        <v>27</v>
      </c>
      <c r="E15" s="8">
        <v>1.2</v>
      </c>
      <c r="F15" s="8"/>
      <c r="G15" s="9"/>
    </row>
    <row r="16" spans="1:7">
      <c r="A16" s="27"/>
      <c r="B16" s="25"/>
      <c r="C16" s="24"/>
      <c r="D16" s="7" t="s">
        <v>22</v>
      </c>
      <c r="E16" s="8">
        <v>14.4</v>
      </c>
      <c r="F16" s="8"/>
      <c r="G16" s="9"/>
    </row>
    <row r="17" spans="1:7">
      <c r="A17" s="27"/>
      <c r="B17" s="25"/>
      <c r="C17" s="24"/>
      <c r="D17" s="7" t="s">
        <v>23</v>
      </c>
      <c r="E17" s="8">
        <v>12</v>
      </c>
      <c r="F17" s="8"/>
      <c r="G17" s="9"/>
    </row>
    <row r="18" spans="1:7">
      <c r="A18" s="27"/>
      <c r="B18" s="25"/>
      <c r="C18" s="24"/>
      <c r="D18" s="7" t="s">
        <v>28</v>
      </c>
      <c r="E18" s="8">
        <v>3</v>
      </c>
      <c r="F18" s="8"/>
      <c r="G18" s="9"/>
    </row>
    <row r="19" spans="1:7">
      <c r="A19" s="27"/>
      <c r="B19" s="25"/>
      <c r="C19" s="24"/>
      <c r="D19" s="7" t="s">
        <v>22</v>
      </c>
      <c r="E19" s="8">
        <v>20</v>
      </c>
      <c r="F19" s="8"/>
      <c r="G19" s="9"/>
    </row>
    <row r="20" spans="1:7">
      <c r="A20" s="27"/>
      <c r="B20" s="25"/>
      <c r="C20" s="24"/>
      <c r="D20" s="7" t="s">
        <v>29</v>
      </c>
      <c r="E20" s="8">
        <v>3</v>
      </c>
      <c r="F20" s="8"/>
      <c r="G20" s="9"/>
    </row>
    <row r="21" spans="1:7">
      <c r="A21" s="27"/>
      <c r="B21" s="25"/>
      <c r="C21" s="7" t="s">
        <v>30</v>
      </c>
      <c r="D21" s="7" t="s">
        <v>22</v>
      </c>
      <c r="E21" s="8">
        <v>32</v>
      </c>
      <c r="F21" s="8"/>
      <c r="G21" s="9"/>
    </row>
    <row r="22" spans="1:7">
      <c r="A22" s="27"/>
      <c r="B22" s="25"/>
      <c r="C22" s="7" t="s">
        <v>31</v>
      </c>
      <c r="D22" s="7" t="s">
        <v>17</v>
      </c>
      <c r="E22" s="8">
        <v>24</v>
      </c>
      <c r="F22" s="8"/>
      <c r="G22" s="9"/>
    </row>
    <row r="23" spans="1:7" ht="12.75" customHeight="1">
      <c r="A23" s="27"/>
      <c r="B23" s="25"/>
      <c r="C23" s="24" t="s">
        <v>32</v>
      </c>
      <c r="D23" s="7" t="s">
        <v>33</v>
      </c>
      <c r="E23" s="8">
        <v>47.8</v>
      </c>
      <c r="F23" s="8"/>
      <c r="G23" s="9"/>
    </row>
    <row r="24" spans="1:7">
      <c r="A24" s="27"/>
      <c r="B24" s="25"/>
      <c r="C24" s="24"/>
      <c r="D24" s="7" t="s">
        <v>34</v>
      </c>
      <c r="E24" s="8">
        <v>112</v>
      </c>
      <c r="F24" s="8"/>
      <c r="G24" s="9"/>
    </row>
    <row r="25" spans="1:7">
      <c r="A25" s="27"/>
      <c r="B25" s="25"/>
      <c r="C25" s="24"/>
      <c r="D25" s="7" t="s">
        <v>22</v>
      </c>
      <c r="E25" s="8">
        <v>80.400000000000006</v>
      </c>
      <c r="F25" s="8"/>
      <c r="G25" s="9"/>
    </row>
    <row r="26" spans="1:7">
      <c r="A26" s="27"/>
      <c r="B26" s="25"/>
      <c r="C26" s="24"/>
      <c r="D26" s="7" t="s">
        <v>23</v>
      </c>
      <c r="E26" s="8">
        <v>33.92</v>
      </c>
      <c r="F26" s="8"/>
      <c r="G26" s="9"/>
    </row>
    <row r="27" spans="1:7">
      <c r="A27" s="27"/>
      <c r="B27" s="25"/>
      <c r="C27" s="24"/>
      <c r="D27" s="7" t="s">
        <v>29</v>
      </c>
      <c r="E27" s="8">
        <v>16.920000000000002</v>
      </c>
      <c r="F27" s="8"/>
      <c r="G27" s="9"/>
    </row>
    <row r="28" spans="1:7">
      <c r="A28" s="27"/>
      <c r="B28" s="25"/>
      <c r="C28" s="24"/>
      <c r="D28" s="7" t="s">
        <v>24</v>
      </c>
      <c r="E28" s="8">
        <v>0.18</v>
      </c>
      <c r="F28" s="8"/>
      <c r="G28" s="9"/>
    </row>
    <row r="29" spans="1:7">
      <c r="A29" s="27"/>
      <c r="B29" s="25"/>
      <c r="C29" s="7" t="s">
        <v>35</v>
      </c>
      <c r="D29" s="7" t="s">
        <v>36</v>
      </c>
      <c r="E29" s="8">
        <v>1200</v>
      </c>
      <c r="F29" s="8"/>
      <c r="G29" s="9"/>
    </row>
    <row r="30" spans="1:7">
      <c r="A30" s="27"/>
      <c r="B30" s="25"/>
      <c r="C30" s="7" t="s">
        <v>37</v>
      </c>
      <c r="D30" s="7" t="s">
        <v>36</v>
      </c>
      <c r="E30" s="8">
        <v>820</v>
      </c>
      <c r="F30" s="8"/>
      <c r="G30" s="9"/>
    </row>
    <row r="31" spans="1:7">
      <c r="A31" s="7" t="s">
        <v>1</v>
      </c>
      <c r="B31" s="6" t="s">
        <v>38</v>
      </c>
      <c r="C31" s="7" t="s">
        <v>39</v>
      </c>
      <c r="D31" s="7" t="s">
        <v>17</v>
      </c>
      <c r="E31" s="8">
        <v>12</v>
      </c>
      <c r="F31" s="8"/>
      <c r="G31" s="9"/>
    </row>
    <row r="32" spans="1:7" ht="14.25" customHeight="1">
      <c r="A32" s="7" t="s">
        <v>2</v>
      </c>
      <c r="B32" s="6" t="s">
        <v>40</v>
      </c>
      <c r="C32" s="7" t="s">
        <v>41</v>
      </c>
      <c r="D32" s="7" t="s">
        <v>36</v>
      </c>
      <c r="E32" s="8">
        <v>926.94</v>
      </c>
      <c r="F32" s="8"/>
      <c r="G32" s="9"/>
    </row>
    <row r="33" spans="1:7">
      <c r="A33" s="7" t="s">
        <v>11</v>
      </c>
      <c r="B33" s="6" t="s">
        <v>42</v>
      </c>
      <c r="C33" s="7" t="s">
        <v>43</v>
      </c>
      <c r="D33" s="7" t="s">
        <v>44</v>
      </c>
      <c r="E33" s="8">
        <v>444</v>
      </c>
      <c r="F33" s="8"/>
      <c r="G33" s="9"/>
    </row>
    <row r="34" spans="1:7" ht="14.25" customHeight="1">
      <c r="A34" s="24" t="s">
        <v>12</v>
      </c>
      <c r="B34" s="25" t="s">
        <v>45</v>
      </c>
      <c r="C34" s="7" t="s">
        <v>46</v>
      </c>
      <c r="D34" s="7" t="s">
        <v>44</v>
      </c>
      <c r="E34" s="8">
        <v>822</v>
      </c>
      <c r="F34" s="8"/>
      <c r="G34" s="9"/>
    </row>
    <row r="35" spans="1:7">
      <c r="A35" s="24"/>
      <c r="B35" s="25"/>
      <c r="C35" s="7" t="s">
        <v>47</v>
      </c>
      <c r="D35" s="7" t="s">
        <v>17</v>
      </c>
      <c r="E35" s="8">
        <v>12</v>
      </c>
      <c r="F35" s="8"/>
      <c r="G35" s="9"/>
    </row>
    <row r="36" spans="1:7" ht="23.85" customHeight="1">
      <c r="A36" s="24" t="s">
        <v>13</v>
      </c>
      <c r="B36" s="25" t="s">
        <v>48</v>
      </c>
      <c r="C36" s="7" t="s">
        <v>49</v>
      </c>
      <c r="D36" s="7" t="s">
        <v>50</v>
      </c>
      <c r="E36" s="8">
        <v>284.88</v>
      </c>
      <c r="F36" s="8"/>
      <c r="G36" s="9"/>
    </row>
    <row r="37" spans="1:7">
      <c r="A37" s="24"/>
      <c r="B37" s="25"/>
      <c r="C37" s="7" t="s">
        <v>51</v>
      </c>
      <c r="D37" s="7" t="s">
        <v>36</v>
      </c>
      <c r="E37" s="8">
        <v>131.91999999999999</v>
      </c>
      <c r="F37" s="8"/>
      <c r="G37" s="9"/>
    </row>
    <row r="38" spans="1:7" ht="25.5">
      <c r="A38" s="24"/>
      <c r="B38" s="25"/>
      <c r="C38" s="7" t="s">
        <v>52</v>
      </c>
      <c r="D38" s="7" t="s">
        <v>53</v>
      </c>
      <c r="E38" s="8">
        <v>951.36</v>
      </c>
      <c r="F38" s="8"/>
      <c r="G38" s="9"/>
    </row>
    <row r="39" spans="1:7" ht="14.25" customHeight="1">
      <c r="A39" s="24" t="s">
        <v>14</v>
      </c>
      <c r="B39" s="25" t="s">
        <v>54</v>
      </c>
      <c r="C39" s="7" t="s">
        <v>55</v>
      </c>
      <c r="D39" s="7" t="s">
        <v>17</v>
      </c>
      <c r="E39" s="8">
        <v>12</v>
      </c>
      <c r="F39" s="8"/>
      <c r="G39" s="9"/>
    </row>
    <row r="40" spans="1:7">
      <c r="A40" s="24"/>
      <c r="B40" s="25"/>
      <c r="C40" s="7" t="s">
        <v>56</v>
      </c>
      <c r="D40" s="7" t="s">
        <v>17</v>
      </c>
      <c r="E40" s="8">
        <v>36</v>
      </c>
      <c r="F40" s="8"/>
      <c r="G40" s="9"/>
    </row>
    <row r="41" spans="1:7" ht="14.25" customHeight="1">
      <c r="A41" s="24"/>
      <c r="B41" s="25"/>
      <c r="C41" s="24" t="s">
        <v>57</v>
      </c>
      <c r="D41" s="7" t="s">
        <v>58</v>
      </c>
      <c r="E41" s="8">
        <v>16.52</v>
      </c>
      <c r="F41" s="8"/>
      <c r="G41" s="9"/>
    </row>
    <row r="42" spans="1:7">
      <c r="A42" s="24"/>
      <c r="B42" s="25"/>
      <c r="C42" s="24"/>
      <c r="D42" s="7" t="s">
        <v>59</v>
      </c>
      <c r="E42" s="8">
        <v>4.1399999999999997</v>
      </c>
      <c r="F42" s="8"/>
      <c r="G42" s="9"/>
    </row>
    <row r="43" spans="1:7">
      <c r="A43" s="24"/>
      <c r="B43" s="25"/>
      <c r="C43" s="24"/>
      <c r="D43" s="7" t="s">
        <v>22</v>
      </c>
      <c r="E43" s="8">
        <v>150.72</v>
      </c>
      <c r="F43" s="8"/>
      <c r="G43" s="9"/>
    </row>
    <row r="44" spans="1:7">
      <c r="A44" s="24"/>
      <c r="B44" s="25"/>
      <c r="C44" s="24"/>
      <c r="D44" s="7" t="s">
        <v>23</v>
      </c>
      <c r="E44" s="8">
        <v>19.2</v>
      </c>
      <c r="F44" s="8"/>
      <c r="G44" s="9"/>
    </row>
    <row r="45" spans="1:7">
      <c r="A45" s="24"/>
      <c r="B45" s="25"/>
      <c r="C45" s="24"/>
      <c r="D45" s="7" t="s">
        <v>28</v>
      </c>
      <c r="E45" s="8">
        <v>5</v>
      </c>
      <c r="F45" s="8"/>
      <c r="G45" s="9"/>
    </row>
    <row r="46" spans="1:7" ht="23.85" customHeight="1">
      <c r="A46" s="24" t="s">
        <v>60</v>
      </c>
      <c r="B46" s="25" t="s">
        <v>61</v>
      </c>
      <c r="C46" s="7" t="s">
        <v>62</v>
      </c>
      <c r="D46" s="7" t="s">
        <v>17</v>
      </c>
      <c r="E46" s="8">
        <f>24+33</f>
        <v>57</v>
      </c>
      <c r="F46" s="8"/>
      <c r="G46" s="9"/>
    </row>
    <row r="47" spans="1:7" ht="14.25" customHeight="1">
      <c r="A47" s="24"/>
      <c r="B47" s="25"/>
      <c r="C47" s="24" t="s">
        <v>63</v>
      </c>
      <c r="D47" s="7" t="s">
        <v>22</v>
      </c>
      <c r="E47" s="8">
        <v>144</v>
      </c>
      <c r="F47" s="8"/>
      <c r="G47" s="9"/>
    </row>
    <row r="48" spans="1:7">
      <c r="A48" s="24"/>
      <c r="B48" s="25"/>
      <c r="C48" s="24"/>
      <c r="D48" s="7" t="s">
        <v>23</v>
      </c>
      <c r="E48" s="8">
        <v>4</v>
      </c>
      <c r="F48" s="8"/>
      <c r="G48" s="9"/>
    </row>
    <row r="49" spans="1:7">
      <c r="A49" s="24"/>
      <c r="B49" s="25"/>
      <c r="C49" s="24"/>
      <c r="D49" s="7" t="s">
        <v>29</v>
      </c>
      <c r="E49" s="8">
        <v>18</v>
      </c>
      <c r="F49" s="8"/>
      <c r="G49" s="9"/>
    </row>
    <row r="50" spans="1:7" ht="14.25" customHeight="1">
      <c r="A50" s="24"/>
      <c r="B50" s="25"/>
      <c r="C50" s="24" t="s">
        <v>64</v>
      </c>
      <c r="D50" s="7" t="s">
        <v>22</v>
      </c>
      <c r="E50" s="8">
        <v>48</v>
      </c>
      <c r="F50" s="8"/>
      <c r="G50" s="9"/>
    </row>
    <row r="51" spans="1:7">
      <c r="A51" s="24"/>
      <c r="B51" s="25"/>
      <c r="C51" s="24"/>
      <c r="D51" s="7" t="s">
        <v>23</v>
      </c>
      <c r="E51" s="8">
        <v>8</v>
      </c>
      <c r="F51" s="8"/>
      <c r="G51" s="9"/>
    </row>
    <row r="52" spans="1:7">
      <c r="A52" s="24"/>
      <c r="B52" s="25"/>
      <c r="C52" s="24"/>
      <c r="D52" s="7" t="s">
        <v>29</v>
      </c>
      <c r="E52" s="8">
        <v>2.4</v>
      </c>
      <c r="F52" s="8"/>
      <c r="G52" s="9"/>
    </row>
    <row r="53" spans="1:7">
      <c r="A53" s="24"/>
      <c r="B53" s="25"/>
      <c r="C53" s="24"/>
      <c r="D53" s="7" t="s">
        <v>24</v>
      </c>
      <c r="E53" s="8">
        <v>10.5</v>
      </c>
      <c r="F53" s="8"/>
      <c r="G53" s="9"/>
    </row>
    <row r="54" spans="1:7">
      <c r="A54" s="24"/>
      <c r="B54" s="25"/>
      <c r="C54" s="7" t="s">
        <v>65</v>
      </c>
      <c r="D54" s="7"/>
      <c r="E54" s="8">
        <v>600</v>
      </c>
      <c r="F54" s="8"/>
      <c r="G54" s="9"/>
    </row>
    <row r="55" spans="1:7">
      <c r="A55" s="24"/>
      <c r="B55" s="25"/>
      <c r="C55" s="7" t="s">
        <v>66</v>
      </c>
      <c r="D55" s="7"/>
      <c r="E55" s="8">
        <v>60</v>
      </c>
      <c r="F55" s="8"/>
      <c r="G55" s="9"/>
    </row>
    <row r="56" spans="1:7" ht="14.25" customHeight="1">
      <c r="A56" s="24" t="s">
        <v>67</v>
      </c>
      <c r="B56" s="25" t="s">
        <v>68</v>
      </c>
      <c r="C56" s="7" t="s">
        <v>69</v>
      </c>
      <c r="D56" s="7" t="s">
        <v>17</v>
      </c>
      <c r="E56" s="8">
        <v>40</v>
      </c>
      <c r="F56" s="8"/>
      <c r="G56" s="9"/>
    </row>
    <row r="57" spans="1:7" ht="25.5">
      <c r="A57" s="24"/>
      <c r="B57" s="25"/>
      <c r="C57" s="7" t="s">
        <v>70</v>
      </c>
      <c r="D57" s="7" t="s">
        <v>44</v>
      </c>
      <c r="E57" s="8">
        <v>192</v>
      </c>
      <c r="F57" s="8"/>
      <c r="G57" s="9"/>
    </row>
    <row r="58" spans="1:7" ht="14.25" customHeight="1">
      <c r="A58" s="24"/>
      <c r="B58" s="25"/>
      <c r="C58" s="24" t="s">
        <v>71</v>
      </c>
      <c r="D58" s="7" t="s">
        <v>22</v>
      </c>
      <c r="E58" s="8">
        <v>9.6</v>
      </c>
      <c r="F58" s="8"/>
      <c r="G58" s="9"/>
    </row>
    <row r="59" spans="1:7">
      <c r="A59" s="24"/>
      <c r="B59" s="25"/>
      <c r="C59" s="24"/>
      <c r="D59" s="7" t="s">
        <v>58</v>
      </c>
      <c r="E59" s="8">
        <v>4</v>
      </c>
      <c r="F59" s="8"/>
      <c r="G59" s="9"/>
    </row>
    <row r="60" spans="1:7" ht="15" customHeight="1">
      <c r="A60" s="24" t="s">
        <v>72</v>
      </c>
      <c r="B60" s="25" t="s">
        <v>73</v>
      </c>
      <c r="C60" s="7" t="s">
        <v>74</v>
      </c>
      <c r="D60" s="7" t="s">
        <v>17</v>
      </c>
      <c r="E60" s="8">
        <v>12</v>
      </c>
      <c r="F60" s="8"/>
      <c r="G60" s="9"/>
    </row>
    <row r="61" spans="1:7" ht="25.5">
      <c r="A61" s="24"/>
      <c r="B61" s="25"/>
      <c r="C61" s="24" t="s">
        <v>75</v>
      </c>
      <c r="D61" s="7" t="s">
        <v>76</v>
      </c>
      <c r="E61" s="8">
        <v>1199.8800000000001</v>
      </c>
      <c r="F61" s="8"/>
      <c r="G61" s="9"/>
    </row>
    <row r="62" spans="1:7" ht="25.5">
      <c r="A62" s="24"/>
      <c r="B62" s="25"/>
      <c r="C62" s="24"/>
      <c r="D62" s="7" t="s">
        <v>76</v>
      </c>
      <c r="E62" s="8">
        <v>201.37</v>
      </c>
      <c r="F62" s="8"/>
      <c r="G62" s="9"/>
    </row>
    <row r="63" spans="1:7" ht="25.5">
      <c r="A63" s="24"/>
      <c r="B63" s="25"/>
      <c r="C63" s="7" t="s">
        <v>77</v>
      </c>
      <c r="D63" s="7" t="s">
        <v>78</v>
      </c>
      <c r="E63" s="8">
        <v>552</v>
      </c>
      <c r="F63" s="8"/>
      <c r="G63" s="9"/>
    </row>
    <row r="64" spans="1:7" ht="14.25" customHeight="1">
      <c r="A64" s="24" t="s">
        <v>79</v>
      </c>
      <c r="B64" s="25" t="s">
        <v>80</v>
      </c>
      <c r="C64" s="24" t="s">
        <v>81</v>
      </c>
      <c r="D64" s="7" t="s">
        <v>17</v>
      </c>
      <c r="E64" s="8">
        <v>48</v>
      </c>
      <c r="F64" s="8"/>
      <c r="G64" s="9"/>
    </row>
    <row r="65" spans="1:7" ht="25.5">
      <c r="A65" s="24"/>
      <c r="B65" s="25"/>
      <c r="C65" s="24"/>
      <c r="D65" s="7" t="s">
        <v>82</v>
      </c>
      <c r="E65" s="8">
        <v>48</v>
      </c>
      <c r="F65" s="8"/>
      <c r="G65" s="10"/>
    </row>
    <row r="66" spans="1:7" ht="14.25" customHeight="1">
      <c r="A66" s="24" t="s">
        <v>83</v>
      </c>
      <c r="B66" s="25" t="s">
        <v>84</v>
      </c>
      <c r="C66" s="7" t="s">
        <v>74</v>
      </c>
      <c r="D66" s="7" t="s">
        <v>17</v>
      </c>
      <c r="E66" s="8">
        <v>12</v>
      </c>
      <c r="F66" s="8"/>
      <c r="G66" s="9"/>
    </row>
    <row r="67" spans="1:7">
      <c r="A67" s="24"/>
      <c r="B67" s="25"/>
      <c r="C67" s="7" t="s">
        <v>85</v>
      </c>
      <c r="D67" s="7" t="s">
        <v>36</v>
      </c>
      <c r="E67" s="8">
        <v>650</v>
      </c>
      <c r="F67" s="8"/>
      <c r="G67" s="9"/>
    </row>
    <row r="68" spans="1:7" ht="14.25" customHeight="1">
      <c r="A68" s="24"/>
      <c r="B68" s="25"/>
      <c r="C68" s="24" t="s">
        <v>86</v>
      </c>
      <c r="D68" s="7" t="s">
        <v>21</v>
      </c>
      <c r="E68" s="8">
        <v>1.68</v>
      </c>
      <c r="F68" s="8"/>
      <c r="G68" s="9"/>
    </row>
    <row r="69" spans="1:7">
      <c r="A69" s="24"/>
      <c r="B69" s="25"/>
      <c r="C69" s="24"/>
      <c r="D69" s="7" t="s">
        <v>22</v>
      </c>
      <c r="E69" s="8">
        <v>22</v>
      </c>
      <c r="F69" s="8"/>
      <c r="G69" s="9"/>
    </row>
    <row r="70" spans="1:7">
      <c r="A70" s="24"/>
      <c r="B70" s="25"/>
      <c r="C70" s="24"/>
      <c r="D70" s="7" t="s">
        <v>23</v>
      </c>
      <c r="E70" s="8">
        <v>8</v>
      </c>
      <c r="F70" s="8"/>
      <c r="G70" s="9"/>
    </row>
    <row r="71" spans="1:7">
      <c r="A71" s="24"/>
      <c r="B71" s="25"/>
      <c r="C71" s="7" t="s">
        <v>87</v>
      </c>
      <c r="D71" s="7" t="s">
        <v>17</v>
      </c>
      <c r="E71" s="8">
        <v>12</v>
      </c>
      <c r="F71" s="8"/>
      <c r="G71" s="9"/>
    </row>
    <row r="72" spans="1:7" ht="23.85" customHeight="1">
      <c r="A72" s="24" t="s">
        <v>88</v>
      </c>
      <c r="B72" s="25" t="s">
        <v>89</v>
      </c>
      <c r="C72" s="7" t="s">
        <v>90</v>
      </c>
      <c r="D72" s="7" t="s">
        <v>17</v>
      </c>
      <c r="E72" s="8">
        <v>60</v>
      </c>
      <c r="F72" s="8"/>
      <c r="G72" s="9"/>
    </row>
    <row r="73" spans="1:7" ht="25.5">
      <c r="A73" s="24"/>
      <c r="B73" s="25"/>
      <c r="C73" s="7" t="s">
        <v>91</v>
      </c>
      <c r="D73" s="7" t="s">
        <v>76</v>
      </c>
      <c r="E73" s="8">
        <v>980</v>
      </c>
      <c r="F73" s="8"/>
      <c r="G73" s="9"/>
    </row>
    <row r="74" spans="1:7">
      <c r="A74" s="24"/>
      <c r="B74" s="25"/>
      <c r="C74" s="7" t="s">
        <v>92</v>
      </c>
      <c r="D74" s="7" t="s">
        <v>29</v>
      </c>
      <c r="E74" s="8">
        <v>379</v>
      </c>
      <c r="F74" s="8"/>
      <c r="G74" s="9"/>
    </row>
    <row r="75" spans="1:7">
      <c r="A75" s="24"/>
      <c r="B75" s="25"/>
      <c r="C75" s="7" t="s">
        <v>93</v>
      </c>
      <c r="D75" s="7" t="s">
        <v>94</v>
      </c>
      <c r="E75" s="8">
        <v>380</v>
      </c>
      <c r="F75" s="8"/>
      <c r="G75" s="9"/>
    </row>
    <row r="76" spans="1:7" ht="14.25" customHeight="1">
      <c r="A76" s="24" t="s">
        <v>95</v>
      </c>
      <c r="B76" s="25" t="s">
        <v>96</v>
      </c>
      <c r="C76" s="7" t="s">
        <v>97</v>
      </c>
      <c r="D76" s="7" t="s">
        <v>17</v>
      </c>
      <c r="E76" s="8">
        <v>12</v>
      </c>
      <c r="F76" s="8"/>
      <c r="G76" s="9"/>
    </row>
    <row r="77" spans="1:7">
      <c r="A77" s="24"/>
      <c r="B77" s="25"/>
      <c r="C77" s="7" t="s">
        <v>98</v>
      </c>
      <c r="D77" s="7" t="s">
        <v>99</v>
      </c>
      <c r="E77" s="8">
        <v>60</v>
      </c>
      <c r="F77" s="8"/>
      <c r="G77" s="9"/>
    </row>
    <row r="78" spans="1:7" ht="27" customHeight="1">
      <c r="A78" s="7" t="s">
        <v>100</v>
      </c>
      <c r="B78" s="6" t="s">
        <v>101</v>
      </c>
      <c r="C78" s="7" t="s">
        <v>102</v>
      </c>
      <c r="D78" s="7" t="s">
        <v>76</v>
      </c>
      <c r="E78" s="8">
        <v>800</v>
      </c>
      <c r="F78" s="8"/>
      <c r="G78" s="9"/>
    </row>
    <row r="79" spans="1:7" ht="27" customHeight="1">
      <c r="A79" s="24" t="s">
        <v>103</v>
      </c>
      <c r="B79" s="25" t="s">
        <v>104</v>
      </c>
      <c r="C79" s="7" t="s">
        <v>105</v>
      </c>
      <c r="D79" s="7" t="s">
        <v>106</v>
      </c>
      <c r="E79" s="8">
        <v>768</v>
      </c>
      <c r="F79" s="8"/>
      <c r="G79" s="9"/>
    </row>
    <row r="80" spans="1:7" ht="27" customHeight="1">
      <c r="A80" s="24"/>
      <c r="B80" s="25"/>
      <c r="C80" s="7" t="s">
        <v>107</v>
      </c>
      <c r="D80" s="7" t="s">
        <v>108</v>
      </c>
      <c r="E80" s="8">
        <v>818</v>
      </c>
      <c r="F80" s="8"/>
      <c r="G80" s="9"/>
    </row>
    <row r="81" spans="1:9" ht="27" customHeight="1">
      <c r="A81" s="24"/>
      <c r="B81" s="25"/>
      <c r="C81" s="7" t="s">
        <v>109</v>
      </c>
      <c r="D81" s="7" t="s">
        <v>110</v>
      </c>
      <c r="E81" s="8">
        <v>600</v>
      </c>
      <c r="F81" s="8"/>
      <c r="G81" s="9"/>
    </row>
    <row r="82" spans="1:9">
      <c r="A82" s="24"/>
      <c r="B82" s="25"/>
      <c r="C82" s="7" t="s">
        <v>111</v>
      </c>
      <c r="D82" s="7" t="s">
        <v>17</v>
      </c>
      <c r="E82" s="8">
        <v>22</v>
      </c>
      <c r="F82" s="8"/>
      <c r="G82" s="9"/>
      <c r="H82" s="11"/>
      <c r="I82" s="12"/>
    </row>
    <row r="83" spans="1:9">
      <c r="A83" s="24"/>
      <c r="B83" s="25"/>
      <c r="C83" s="7" t="s">
        <v>112</v>
      </c>
      <c r="D83" s="7" t="s">
        <v>17</v>
      </c>
      <c r="E83" s="8">
        <v>64</v>
      </c>
      <c r="F83" s="8"/>
      <c r="G83" s="9"/>
    </row>
    <row r="84" spans="1:9" ht="33.75" customHeight="1">
      <c r="A84" s="24"/>
      <c r="B84" s="25"/>
      <c r="C84" s="7" t="s">
        <v>113</v>
      </c>
      <c r="D84" s="7" t="s">
        <v>76</v>
      </c>
      <c r="E84" s="8">
        <v>150</v>
      </c>
      <c r="F84" s="8"/>
      <c r="G84" s="9"/>
    </row>
    <row r="85" spans="1:9" ht="38.25">
      <c r="A85" s="24"/>
      <c r="B85" s="25"/>
      <c r="C85" s="7" t="s">
        <v>114</v>
      </c>
      <c r="D85" s="7" t="s">
        <v>76</v>
      </c>
      <c r="E85" s="8">
        <f>624+202.8</f>
        <v>826.8</v>
      </c>
      <c r="F85" s="8"/>
      <c r="G85" s="9"/>
    </row>
    <row r="86" spans="1:9" ht="25.5">
      <c r="A86" s="24" t="s">
        <v>115</v>
      </c>
      <c r="B86" s="25" t="s">
        <v>116</v>
      </c>
      <c r="C86" s="7" t="s">
        <v>117</v>
      </c>
      <c r="D86" s="7" t="s">
        <v>76</v>
      </c>
      <c r="E86" s="8">
        <f>567.38+300</f>
        <v>867.38</v>
      </c>
      <c r="F86" s="8"/>
      <c r="G86" s="9"/>
    </row>
    <row r="87" spans="1:9" ht="25.5">
      <c r="A87" s="24"/>
      <c r="B87" s="25"/>
      <c r="C87" s="7" t="s">
        <v>118</v>
      </c>
      <c r="D87" s="7" t="s">
        <v>76</v>
      </c>
      <c r="E87" s="8">
        <v>960</v>
      </c>
      <c r="F87" s="8"/>
      <c r="G87" s="9"/>
    </row>
    <row r="88" spans="1:9">
      <c r="A88" s="24"/>
      <c r="B88" s="25"/>
      <c r="C88" s="7" t="s">
        <v>117</v>
      </c>
      <c r="D88" s="7" t="s">
        <v>119</v>
      </c>
      <c r="E88" s="8">
        <v>960</v>
      </c>
      <c r="F88" s="8"/>
      <c r="G88" s="9"/>
    </row>
    <row r="89" spans="1:9" ht="25.5">
      <c r="A89" s="24"/>
      <c r="B89" s="25"/>
      <c r="C89" s="7" t="s">
        <v>120</v>
      </c>
      <c r="D89" s="7" t="s">
        <v>36</v>
      </c>
      <c r="E89" s="8">
        <v>400</v>
      </c>
      <c r="F89" s="8"/>
      <c r="G89" s="9"/>
    </row>
    <row r="90" spans="1:9" ht="15" customHeight="1">
      <c r="A90" s="24" t="s">
        <v>121</v>
      </c>
      <c r="B90" s="25" t="s">
        <v>122</v>
      </c>
      <c r="C90" s="7" t="s">
        <v>123</v>
      </c>
      <c r="D90" s="7" t="s">
        <v>29</v>
      </c>
      <c r="E90" s="8">
        <v>30.6</v>
      </c>
      <c r="F90" s="8"/>
      <c r="G90" s="9"/>
    </row>
    <row r="91" spans="1:9">
      <c r="A91" s="24"/>
      <c r="B91" s="25"/>
      <c r="C91" s="7" t="s">
        <v>124</v>
      </c>
      <c r="D91" s="7" t="s">
        <v>17</v>
      </c>
      <c r="E91" s="8">
        <v>24</v>
      </c>
      <c r="F91" s="8"/>
      <c r="G91" s="9"/>
    </row>
    <row r="92" spans="1:9">
      <c r="A92" s="24"/>
      <c r="B92" s="25"/>
      <c r="C92" s="7" t="s">
        <v>125</v>
      </c>
      <c r="D92" s="7" t="s">
        <v>17</v>
      </c>
      <c r="E92" s="8">
        <v>24</v>
      </c>
      <c r="F92" s="8"/>
      <c r="G92" s="9"/>
    </row>
    <row r="93" spans="1:9" ht="14.25" customHeight="1">
      <c r="A93" s="24"/>
      <c r="B93" s="25"/>
      <c r="C93" s="24" t="s">
        <v>126</v>
      </c>
      <c r="D93" s="7" t="s">
        <v>22</v>
      </c>
      <c r="E93" s="8">
        <v>20.7</v>
      </c>
      <c r="F93" s="8"/>
      <c r="G93" s="9"/>
    </row>
    <row r="94" spans="1:9">
      <c r="A94" s="24"/>
      <c r="B94" s="25"/>
      <c r="C94" s="24"/>
      <c r="D94" s="7" t="s">
        <v>23</v>
      </c>
      <c r="E94" s="8">
        <v>8</v>
      </c>
      <c r="F94" s="8"/>
      <c r="G94" s="9"/>
    </row>
    <row r="95" spans="1:9">
      <c r="A95" s="24"/>
      <c r="B95" s="25"/>
      <c r="C95" s="24"/>
      <c r="D95" s="7" t="s">
        <v>29</v>
      </c>
      <c r="E95" s="8">
        <v>1.7</v>
      </c>
      <c r="F95" s="8"/>
      <c r="G95" s="9"/>
    </row>
    <row r="96" spans="1:9">
      <c r="A96" s="24"/>
      <c r="B96" s="25"/>
      <c r="C96" s="24"/>
      <c r="D96" s="7" t="s">
        <v>127</v>
      </c>
      <c r="E96" s="8">
        <v>2.2999999999999998</v>
      </c>
      <c r="F96" s="8"/>
      <c r="G96" s="9"/>
    </row>
    <row r="97" spans="1:7" ht="14.25" customHeight="1">
      <c r="A97" s="24"/>
      <c r="B97" s="25"/>
      <c r="C97" s="24" t="s">
        <v>128</v>
      </c>
      <c r="D97" s="7" t="s">
        <v>22</v>
      </c>
      <c r="E97" s="8">
        <v>14.4</v>
      </c>
      <c r="F97" s="8"/>
      <c r="G97" s="9"/>
    </row>
    <row r="98" spans="1:7">
      <c r="A98" s="24"/>
      <c r="B98" s="25"/>
      <c r="C98" s="24"/>
      <c r="D98" s="7" t="s">
        <v>23</v>
      </c>
      <c r="E98" s="8">
        <v>12</v>
      </c>
      <c r="F98" s="8"/>
      <c r="G98" s="9"/>
    </row>
    <row r="99" spans="1:7">
      <c r="A99" s="24"/>
      <c r="B99" s="25"/>
      <c r="C99" s="24"/>
      <c r="D99" s="7" t="s">
        <v>29</v>
      </c>
      <c r="E99" s="8">
        <v>2</v>
      </c>
      <c r="F99" s="8"/>
      <c r="G99" s="9"/>
    </row>
    <row r="100" spans="1:7">
      <c r="A100" s="24"/>
      <c r="B100" s="25"/>
      <c r="C100" s="24"/>
      <c r="D100" s="7" t="s">
        <v>24</v>
      </c>
      <c r="E100" s="8">
        <v>2.1</v>
      </c>
      <c r="F100" s="8"/>
      <c r="G100" s="9"/>
    </row>
    <row r="101" spans="1:7">
      <c r="A101" s="24"/>
      <c r="B101" s="25"/>
      <c r="C101" s="7" t="s">
        <v>129</v>
      </c>
      <c r="D101" s="7" t="s">
        <v>36</v>
      </c>
      <c r="E101" s="8">
        <v>13</v>
      </c>
      <c r="F101" s="8"/>
      <c r="G101" s="9"/>
    </row>
    <row r="102" spans="1:7" ht="15" customHeight="1">
      <c r="A102" s="24" t="s">
        <v>130</v>
      </c>
      <c r="B102" s="25" t="s">
        <v>131</v>
      </c>
      <c r="C102" s="7" t="s">
        <v>132</v>
      </c>
      <c r="D102" s="7" t="s">
        <v>17</v>
      </c>
      <c r="E102" s="8">
        <v>24</v>
      </c>
      <c r="F102" s="8"/>
      <c r="G102" s="9"/>
    </row>
    <row r="103" spans="1:7" ht="15" customHeight="1">
      <c r="A103" s="24"/>
      <c r="B103" s="25"/>
      <c r="C103" s="7" t="s">
        <v>133</v>
      </c>
      <c r="D103" s="7" t="s">
        <v>17</v>
      </c>
      <c r="E103" s="8">
        <v>12</v>
      </c>
      <c r="F103" s="8"/>
      <c r="G103" s="9"/>
    </row>
    <row r="104" spans="1:7" ht="14.25" customHeight="1">
      <c r="A104" s="24" t="s">
        <v>134</v>
      </c>
      <c r="B104" s="25" t="s">
        <v>135</v>
      </c>
      <c r="C104" s="7" t="s">
        <v>136</v>
      </c>
      <c r="D104" s="7" t="s">
        <v>17</v>
      </c>
      <c r="E104" s="8">
        <v>84</v>
      </c>
      <c r="F104" s="8"/>
      <c r="G104" s="9"/>
    </row>
    <row r="105" spans="1:7">
      <c r="A105" s="24"/>
      <c r="B105" s="25"/>
      <c r="C105" s="7" t="s">
        <v>137</v>
      </c>
      <c r="D105" s="7" t="s">
        <v>17</v>
      </c>
      <c r="E105" s="8">
        <v>48</v>
      </c>
      <c r="F105" s="8"/>
      <c r="G105" s="9"/>
    </row>
    <row r="106" spans="1:7" ht="14.25" customHeight="1">
      <c r="A106" s="24"/>
      <c r="B106" s="25"/>
      <c r="C106" s="24" t="s">
        <v>138</v>
      </c>
      <c r="D106" s="7" t="s">
        <v>58</v>
      </c>
      <c r="E106" s="8">
        <v>0.5</v>
      </c>
      <c r="F106" s="8"/>
      <c r="G106" s="9"/>
    </row>
    <row r="107" spans="1:7">
      <c r="A107" s="24"/>
      <c r="B107" s="25"/>
      <c r="C107" s="24"/>
      <c r="D107" s="7" t="s">
        <v>59</v>
      </c>
      <c r="E107" s="8">
        <v>8.3000000000000007</v>
      </c>
      <c r="F107" s="8"/>
      <c r="G107" s="9"/>
    </row>
    <row r="108" spans="1:7">
      <c r="A108" s="24"/>
      <c r="B108" s="25"/>
      <c r="C108" s="24"/>
      <c r="D108" s="7" t="s">
        <v>22</v>
      </c>
      <c r="E108" s="8">
        <v>15.4</v>
      </c>
      <c r="F108" s="8"/>
      <c r="G108" s="9"/>
    </row>
    <row r="109" spans="1:7">
      <c r="A109" s="24"/>
      <c r="B109" s="25"/>
      <c r="C109" s="24"/>
      <c r="D109" s="7" t="s">
        <v>59</v>
      </c>
      <c r="E109" s="8">
        <v>8.3000000000000007</v>
      </c>
      <c r="F109" s="8"/>
      <c r="G109" s="9"/>
    </row>
    <row r="110" spans="1:7">
      <c r="A110" s="24"/>
      <c r="B110" s="25"/>
      <c r="C110" s="24"/>
      <c r="D110" s="7" t="s">
        <v>22</v>
      </c>
      <c r="E110" s="8">
        <v>15.4</v>
      </c>
      <c r="F110" s="8"/>
      <c r="G110" s="9"/>
    </row>
    <row r="111" spans="1:7">
      <c r="A111" s="24"/>
      <c r="B111" s="25"/>
      <c r="C111" s="24"/>
      <c r="D111" s="7" t="s">
        <v>23</v>
      </c>
      <c r="E111" s="8">
        <v>11.1</v>
      </c>
      <c r="F111" s="8"/>
      <c r="G111" s="9"/>
    </row>
    <row r="112" spans="1:7">
      <c r="A112" s="24"/>
      <c r="B112" s="25"/>
      <c r="C112" s="24"/>
      <c r="D112" s="7" t="s">
        <v>29</v>
      </c>
      <c r="E112" s="8">
        <v>1.4</v>
      </c>
      <c r="F112" s="8"/>
      <c r="G112" s="9"/>
    </row>
    <row r="113" spans="1:7">
      <c r="A113" s="24"/>
      <c r="B113" s="25"/>
      <c r="C113" s="24"/>
      <c r="D113" s="7" t="s">
        <v>108</v>
      </c>
      <c r="E113" s="8">
        <v>2</v>
      </c>
      <c r="F113" s="8"/>
      <c r="G113" s="9"/>
    </row>
    <row r="114" spans="1:7" ht="12.75" customHeight="1">
      <c r="A114" s="24"/>
      <c r="B114" s="25"/>
      <c r="C114" s="7" t="s">
        <v>139</v>
      </c>
      <c r="D114" s="7" t="s">
        <v>17</v>
      </c>
      <c r="E114" s="8">
        <v>12</v>
      </c>
      <c r="F114" s="8"/>
      <c r="G114" s="9"/>
    </row>
    <row r="115" spans="1:7" ht="25.5">
      <c r="A115" s="24"/>
      <c r="B115" s="25"/>
      <c r="C115" s="7" t="s">
        <v>140</v>
      </c>
      <c r="D115" s="7" t="s">
        <v>36</v>
      </c>
      <c r="E115" s="8">
        <v>977.4</v>
      </c>
      <c r="F115" s="8"/>
      <c r="G115" s="9"/>
    </row>
    <row r="116" spans="1:7" ht="25.5">
      <c r="A116" s="24"/>
      <c r="B116" s="25"/>
      <c r="C116" s="7" t="s">
        <v>141</v>
      </c>
      <c r="D116" s="7" t="s">
        <v>36</v>
      </c>
      <c r="E116" s="8">
        <f>467.16+(2300*0.12)</f>
        <v>743.16000000000008</v>
      </c>
      <c r="F116" s="8"/>
      <c r="G116" s="9"/>
    </row>
    <row r="117" spans="1:7" ht="25.5">
      <c r="A117" s="7" t="s">
        <v>142</v>
      </c>
      <c r="B117" s="6" t="s">
        <v>145</v>
      </c>
      <c r="C117" s="7" t="s">
        <v>146</v>
      </c>
      <c r="D117" s="7" t="s">
        <v>29</v>
      </c>
      <c r="E117" s="8">
        <v>1008</v>
      </c>
      <c r="F117" s="8"/>
      <c r="G117" s="9"/>
    </row>
    <row r="118" spans="1:7" ht="25.5">
      <c r="A118" s="7" t="s">
        <v>143</v>
      </c>
      <c r="B118" s="6" t="s">
        <v>148</v>
      </c>
      <c r="C118" s="7" t="s">
        <v>149</v>
      </c>
      <c r="D118" s="7" t="s">
        <v>44</v>
      </c>
      <c r="E118" s="8">
        <v>72</v>
      </c>
      <c r="F118" s="8"/>
      <c r="G118" s="9"/>
    </row>
    <row r="119" spans="1:7" ht="14.25" customHeight="1">
      <c r="A119" s="24" t="s">
        <v>144</v>
      </c>
      <c r="B119" s="25" t="s">
        <v>151</v>
      </c>
      <c r="C119" s="7" t="s">
        <v>152</v>
      </c>
      <c r="D119" s="7" t="s">
        <v>17</v>
      </c>
      <c r="E119" s="8">
        <v>10</v>
      </c>
      <c r="F119" s="8"/>
      <c r="G119" s="9"/>
    </row>
    <row r="120" spans="1:7">
      <c r="A120" s="24"/>
      <c r="B120" s="25"/>
      <c r="C120" s="7" t="s">
        <v>153</v>
      </c>
      <c r="D120" s="7" t="s">
        <v>17</v>
      </c>
      <c r="E120" s="8">
        <v>24</v>
      </c>
      <c r="F120" s="8"/>
      <c r="G120" s="9"/>
    </row>
    <row r="121" spans="1:7" ht="13.5" customHeight="1">
      <c r="A121" s="24" t="s">
        <v>147</v>
      </c>
      <c r="B121" s="25" t="s">
        <v>155</v>
      </c>
      <c r="C121" s="24" t="s">
        <v>156</v>
      </c>
      <c r="D121" s="7" t="s">
        <v>21</v>
      </c>
      <c r="E121" s="8">
        <f>10*0.12</f>
        <v>1.2</v>
      </c>
      <c r="F121" s="8"/>
      <c r="G121" s="9"/>
    </row>
    <row r="122" spans="1:7" ht="13.5" customHeight="1">
      <c r="A122" s="24"/>
      <c r="B122" s="25"/>
      <c r="C122" s="24"/>
      <c r="D122" s="7" t="s">
        <v>22</v>
      </c>
      <c r="E122" s="8">
        <f>80*0.24</f>
        <v>19.2</v>
      </c>
      <c r="F122" s="8"/>
      <c r="G122" s="9"/>
    </row>
    <row r="123" spans="1:7">
      <c r="A123" s="24"/>
      <c r="B123" s="25"/>
      <c r="C123" s="24"/>
      <c r="D123" s="7" t="s">
        <v>24</v>
      </c>
      <c r="E123" s="8">
        <v>3.68</v>
      </c>
      <c r="F123" s="8"/>
      <c r="G123" s="9"/>
    </row>
    <row r="124" spans="1:7" ht="25.5">
      <c r="A124" s="24"/>
      <c r="B124" s="25"/>
      <c r="C124" s="7" t="s">
        <v>157</v>
      </c>
      <c r="D124" s="7" t="s">
        <v>44</v>
      </c>
      <c r="E124" s="8">
        <f>2500*0.12*2</f>
        <v>600</v>
      </c>
      <c r="F124" s="8"/>
      <c r="G124" s="9"/>
    </row>
    <row r="125" spans="1:7" ht="23.85" customHeight="1">
      <c r="A125" s="24" t="s">
        <v>150</v>
      </c>
      <c r="B125" s="25" t="s">
        <v>159</v>
      </c>
      <c r="C125" s="7" t="s">
        <v>160</v>
      </c>
      <c r="D125" s="7" t="s">
        <v>17</v>
      </c>
      <c r="E125" s="8">
        <v>24</v>
      </c>
      <c r="F125" s="8"/>
      <c r="G125" s="9"/>
    </row>
    <row r="126" spans="1:7">
      <c r="A126" s="24"/>
      <c r="B126" s="25"/>
      <c r="C126" s="7" t="s">
        <v>161</v>
      </c>
      <c r="D126" s="7" t="s">
        <v>17</v>
      </c>
      <c r="E126" s="8">
        <v>42</v>
      </c>
      <c r="F126" s="8"/>
      <c r="G126" s="9"/>
    </row>
    <row r="127" spans="1:7">
      <c r="A127" s="7" t="s">
        <v>154</v>
      </c>
      <c r="B127" s="6" t="s">
        <v>163</v>
      </c>
      <c r="C127" s="7" t="s">
        <v>164</v>
      </c>
      <c r="D127" s="7"/>
      <c r="E127" s="8">
        <f>1772.96+40.5+35.33</f>
        <v>1848.79</v>
      </c>
      <c r="F127" s="8"/>
      <c r="G127" s="9"/>
    </row>
    <row r="128" spans="1:7">
      <c r="A128" s="7" t="s">
        <v>158</v>
      </c>
      <c r="B128" s="6" t="s">
        <v>135</v>
      </c>
      <c r="C128" s="7" t="s">
        <v>165</v>
      </c>
      <c r="D128" s="7"/>
      <c r="E128" s="8">
        <f>206+150.25+20+100</f>
        <v>476.25</v>
      </c>
      <c r="F128" s="8"/>
      <c r="G128" s="9"/>
    </row>
    <row r="129" spans="1:7" ht="14.25" customHeight="1">
      <c r="A129" s="14" t="s">
        <v>162</v>
      </c>
      <c r="B129" s="20" t="s">
        <v>166</v>
      </c>
      <c r="C129" s="20"/>
      <c r="D129" s="20"/>
      <c r="E129" s="15">
        <v>100</v>
      </c>
      <c r="F129" s="15"/>
      <c r="G129" s="16"/>
    </row>
    <row r="130" spans="1:7" ht="14.25" customHeight="1">
      <c r="A130" s="14" t="s">
        <v>162</v>
      </c>
      <c r="B130" s="20" t="s">
        <v>171</v>
      </c>
      <c r="C130" s="20"/>
      <c r="D130" s="20"/>
      <c r="E130" s="15">
        <v>500</v>
      </c>
      <c r="F130" s="15"/>
      <c r="G130" s="16"/>
    </row>
    <row r="131" spans="1:7" ht="17.25" customHeight="1">
      <c r="A131" s="21" t="s">
        <v>170</v>
      </c>
      <c r="B131" s="22"/>
      <c r="C131" s="22"/>
      <c r="D131" s="23"/>
      <c r="E131" s="17">
        <f>SUM(E6:E129)</f>
        <v>25842.520000000004</v>
      </c>
      <c r="F131" s="18"/>
      <c r="G131" s="19"/>
    </row>
    <row r="132" spans="1:7" ht="36.75" customHeight="1">
      <c r="A132" s="28" t="s">
        <v>169</v>
      </c>
      <c r="B132" s="29"/>
      <c r="C132" s="29"/>
      <c r="D132" s="30"/>
      <c r="E132" s="31">
        <f>SUM(G6:G129)</f>
        <v>0</v>
      </c>
      <c r="F132" s="32"/>
      <c r="G132" s="33"/>
    </row>
    <row r="133" spans="1:7" ht="30.75" customHeight="1">
      <c r="A133" s="28" t="s">
        <v>167</v>
      </c>
      <c r="B133" s="29"/>
      <c r="C133" s="29"/>
      <c r="D133" s="30"/>
      <c r="E133" s="34"/>
      <c r="F133" s="35"/>
      <c r="G133" s="36"/>
    </row>
    <row r="134" spans="1:7" ht="43.5" customHeight="1">
      <c r="A134" s="28" t="s">
        <v>168</v>
      </c>
      <c r="B134" s="29"/>
      <c r="C134" s="29"/>
      <c r="D134" s="30"/>
      <c r="E134" s="34"/>
      <c r="F134" s="35"/>
      <c r="G134" s="36"/>
    </row>
    <row r="135" spans="1:7">
      <c r="A135" s="13"/>
      <c r="B135" s="13"/>
      <c r="C135" s="13"/>
    </row>
    <row r="136" spans="1:7">
      <c r="A136" s="13"/>
      <c r="B136" s="13"/>
      <c r="C136" s="13"/>
    </row>
    <row r="137" spans="1:7">
      <c r="A137" s="13"/>
      <c r="B137" s="13"/>
      <c r="C137" s="13"/>
    </row>
    <row r="138" spans="1:7">
      <c r="A138" s="13"/>
      <c r="B138" s="13"/>
      <c r="C138" s="13"/>
    </row>
    <row r="139" spans="1:7">
      <c r="A139" s="13"/>
      <c r="B139" s="13"/>
      <c r="C139" s="13"/>
    </row>
    <row r="140" spans="1:7">
      <c r="A140" s="13"/>
      <c r="B140" s="13"/>
      <c r="C140" s="13"/>
    </row>
    <row r="141" spans="1:7">
      <c r="A141" s="13"/>
      <c r="B141" s="13"/>
      <c r="C141" s="13"/>
    </row>
    <row r="142" spans="1:7">
      <c r="A142" s="13"/>
      <c r="B142" s="13"/>
      <c r="C142" s="13"/>
    </row>
    <row r="143" spans="1:7">
      <c r="A143" s="13"/>
      <c r="B143" s="13"/>
      <c r="C143" s="13"/>
    </row>
    <row r="144" spans="1:7">
      <c r="A144" s="13"/>
      <c r="B144" s="13"/>
      <c r="C144" s="13"/>
    </row>
    <row r="145" spans="1:3">
      <c r="A145" s="13"/>
      <c r="B145" s="13"/>
      <c r="C145" s="13"/>
    </row>
    <row r="146" spans="1:3">
      <c r="A146" s="13"/>
      <c r="B146" s="13"/>
      <c r="C146" s="13"/>
    </row>
    <row r="147" spans="1:3">
      <c r="A147" s="13"/>
      <c r="B147" s="13"/>
      <c r="C147" s="13"/>
    </row>
    <row r="148" spans="1:3">
      <c r="A148" s="13"/>
      <c r="B148" s="13"/>
      <c r="C148" s="13"/>
    </row>
    <row r="149" spans="1:3">
      <c r="A149" s="13"/>
      <c r="B149" s="13"/>
      <c r="C149" s="13"/>
    </row>
    <row r="150" spans="1:3">
      <c r="A150" s="13"/>
      <c r="B150" s="13"/>
      <c r="C150" s="13"/>
    </row>
    <row r="151" spans="1:3">
      <c r="A151" s="13"/>
      <c r="B151" s="13"/>
      <c r="C151" s="13"/>
    </row>
    <row r="152" spans="1:3">
      <c r="A152" s="13"/>
      <c r="B152" s="13"/>
      <c r="C152" s="13"/>
    </row>
    <row r="153" spans="1:3">
      <c r="A153" s="13"/>
      <c r="B153" s="13"/>
      <c r="C153" s="13"/>
    </row>
    <row r="154" spans="1:3">
      <c r="A154" s="13"/>
      <c r="B154" s="13"/>
      <c r="C154" s="13"/>
    </row>
    <row r="155" spans="1:3">
      <c r="A155" s="13"/>
      <c r="B155" s="13"/>
      <c r="C155" s="13"/>
    </row>
    <row r="156" spans="1:3">
      <c r="A156" s="13"/>
      <c r="B156" s="13"/>
      <c r="C156" s="13"/>
    </row>
    <row r="157" spans="1:3">
      <c r="A157" s="13"/>
      <c r="B157" s="13"/>
      <c r="C157" s="13"/>
    </row>
    <row r="158" spans="1:3">
      <c r="A158" s="13"/>
      <c r="B158" s="13"/>
      <c r="C158" s="13"/>
    </row>
    <row r="159" spans="1:3">
      <c r="A159" s="13"/>
      <c r="B159" s="13"/>
      <c r="C159" s="13"/>
    </row>
  </sheetData>
  <mergeCells count="64">
    <mergeCell ref="A132:D132"/>
    <mergeCell ref="A133:D133"/>
    <mergeCell ref="A134:D134"/>
    <mergeCell ref="E132:G132"/>
    <mergeCell ref="E133:G133"/>
    <mergeCell ref="E134:G134"/>
    <mergeCell ref="A1:G1"/>
    <mergeCell ref="A2:G2"/>
    <mergeCell ref="A6:A30"/>
    <mergeCell ref="B6:B30"/>
    <mergeCell ref="C9:C13"/>
    <mergeCell ref="C15:C20"/>
    <mergeCell ref="C23:C28"/>
    <mergeCell ref="A34:A35"/>
    <mergeCell ref="B34:B35"/>
    <mergeCell ref="A36:A38"/>
    <mergeCell ref="B36:B38"/>
    <mergeCell ref="A39:A45"/>
    <mergeCell ref="B39:B45"/>
    <mergeCell ref="C41:C45"/>
    <mergeCell ref="A46:A55"/>
    <mergeCell ref="B46:B55"/>
    <mergeCell ref="C47:C49"/>
    <mergeCell ref="C50:C53"/>
    <mergeCell ref="A56:A59"/>
    <mergeCell ref="B56:B59"/>
    <mergeCell ref="C58:C59"/>
    <mergeCell ref="A60:A63"/>
    <mergeCell ref="B60:B63"/>
    <mergeCell ref="C61:C62"/>
    <mergeCell ref="A64:A65"/>
    <mergeCell ref="B64:B65"/>
    <mergeCell ref="C64:C65"/>
    <mergeCell ref="A66:A71"/>
    <mergeCell ref="B66:B71"/>
    <mergeCell ref="C68:C70"/>
    <mergeCell ref="A72:A75"/>
    <mergeCell ref="B72:B75"/>
    <mergeCell ref="A76:A77"/>
    <mergeCell ref="B76:B77"/>
    <mergeCell ref="A79:A85"/>
    <mergeCell ref="B79:B85"/>
    <mergeCell ref="C106:C113"/>
    <mergeCell ref="A86:A89"/>
    <mergeCell ref="B86:B89"/>
    <mergeCell ref="A90:A101"/>
    <mergeCell ref="B90:B101"/>
    <mergeCell ref="C93:C96"/>
    <mergeCell ref="C97:C100"/>
    <mergeCell ref="A119:A120"/>
    <mergeCell ref="B119:B120"/>
    <mergeCell ref="A102:A103"/>
    <mergeCell ref="B102:B103"/>
    <mergeCell ref="A104:A116"/>
    <mergeCell ref="B104:B116"/>
    <mergeCell ref="E131:G131"/>
    <mergeCell ref="B130:D130"/>
    <mergeCell ref="B129:D129"/>
    <mergeCell ref="A131:D131"/>
    <mergeCell ref="A121:A124"/>
    <mergeCell ref="B121:B124"/>
    <mergeCell ref="C121:C123"/>
    <mergeCell ref="A125:A126"/>
    <mergeCell ref="B125:B126"/>
  </mergeCells>
  <pageMargins left="0.78750000000000009" right="0.78750000000000009" top="0.39375000000000004" bottom="0.39375000000000004" header="0.51181102362204689" footer="0.51181102362204689"/>
  <pageSetup paperSize="9" scale="84" orientation="portrait" horizontalDpi="300" verticalDpi="300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 Zadanie 1 Puck</vt:lpstr>
      <vt:lpstr>'KO Zadanie 1 Puck'!Obszar_wydruku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mceynowa</dc:creator>
  <dc:description/>
  <cp:lastModifiedBy>Anna Browarczyk</cp:lastModifiedBy>
  <cp:revision>5</cp:revision>
  <dcterms:created xsi:type="dcterms:W3CDTF">2017-04-12T11:39:32Z</dcterms:created>
  <dcterms:modified xsi:type="dcterms:W3CDTF">2025-02-19T11:09:19Z</dcterms:modified>
  <dc:language>pl-PL</dc:language>
</cp:coreProperties>
</file>