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roscianko482\Desktop\sprzątanie 2025\"/>
    </mc:Choice>
  </mc:AlternateContent>
  <bookViews>
    <workbookView xWindow="0" yWindow="0" windowWidth="25200" windowHeight="11775" tabRatio="708"/>
  </bookViews>
  <sheets>
    <sheet name="pomieszcz. ogólnodostepne" sheetId="11" r:id="rId1"/>
    <sheet name="pomieszcz. pod szczegól.nadzore" sheetId="12" r:id="rId2"/>
    <sheet name="tereny zewnetrzne" sheetId="13" r:id="rId3"/>
  </sheets>
  <definedNames>
    <definedName name="_xlnm.Print_Area" localSheetId="0">'pomieszcz. ogólnodostepne'!$A$1:$AI$37</definedName>
    <definedName name="_xlnm.Print_Area" localSheetId="1">'pomieszcz. pod szczegól.nadzore'!$A$1:$E$31</definedName>
    <definedName name="_xlnm.Print_Area" localSheetId="2">'tereny zewnetrzne'!$A$1:$F$28</definedName>
  </definedNames>
  <calcPr calcId="162913"/>
</workbook>
</file>

<file path=xl/calcChain.xml><?xml version="1.0" encoding="utf-8"?>
<calcChain xmlns="http://schemas.openxmlformats.org/spreadsheetml/2006/main">
  <c r="C36" i="11" l="1"/>
  <c r="L18" i="11" l="1"/>
  <c r="C30" i="12" l="1"/>
  <c r="C29" i="12"/>
  <c r="C28" i="12"/>
  <c r="C27" i="12"/>
  <c r="C23" i="12"/>
  <c r="C22" i="12"/>
  <c r="C20" i="12"/>
  <c r="C19" i="12"/>
  <c r="C18" i="12"/>
  <c r="C17" i="12"/>
  <c r="C16" i="12"/>
  <c r="C15" i="12"/>
  <c r="Y18" i="11"/>
  <c r="X18" i="11"/>
  <c r="W18" i="11"/>
  <c r="V18" i="11"/>
  <c r="M18" i="11"/>
  <c r="C32" i="11" l="1"/>
  <c r="F18" i="11" l="1"/>
  <c r="G18" i="11"/>
  <c r="H18" i="11"/>
  <c r="I18" i="11"/>
  <c r="J18" i="11"/>
  <c r="K18" i="11"/>
  <c r="O18" i="11"/>
  <c r="P18" i="11"/>
  <c r="Q18" i="11"/>
  <c r="R18" i="11"/>
  <c r="S18" i="11"/>
  <c r="T18" i="11"/>
  <c r="U18" i="11"/>
  <c r="Z18" i="11"/>
  <c r="AA18" i="11"/>
  <c r="AB18" i="11"/>
  <c r="AC18" i="11"/>
  <c r="AD18" i="11"/>
  <c r="AE18" i="11"/>
  <c r="AF18" i="11"/>
  <c r="AG18" i="11"/>
  <c r="AH18" i="11"/>
  <c r="AI18" i="11"/>
  <c r="E18" i="11"/>
  <c r="C22" i="11" l="1"/>
  <c r="C23" i="11"/>
  <c r="C24" i="11"/>
  <c r="C25" i="11"/>
  <c r="C26" i="11"/>
  <c r="C27" i="11"/>
  <c r="C28" i="11"/>
  <c r="C29" i="11"/>
  <c r="C30" i="11"/>
  <c r="C33" i="11"/>
  <c r="C34" i="11"/>
  <c r="C35" i="11"/>
  <c r="N10" i="11" l="1"/>
  <c r="N18" i="11" s="1"/>
  <c r="F21" i="13" l="1"/>
  <c r="F27" i="13" s="1"/>
  <c r="T31" i="11" l="1"/>
  <c r="C31" i="11" s="1"/>
  <c r="C13" i="11"/>
  <c r="C15" i="11"/>
  <c r="C9" i="11" l="1"/>
  <c r="C12" i="11" l="1"/>
  <c r="C11" i="11"/>
  <c r="C16" i="11"/>
  <c r="C14" i="11"/>
  <c r="C10" i="11" l="1"/>
  <c r="C8" i="11"/>
  <c r="C7" i="11"/>
  <c r="C21" i="11"/>
  <c r="C18" i="11" l="1"/>
  <c r="C8" i="12"/>
  <c r="C9" i="12"/>
  <c r="C31" i="12"/>
  <c r="C21" i="12"/>
  <c r="E11" i="12"/>
  <c r="D16" i="13"/>
  <c r="D17" i="13"/>
  <c r="D18" i="13"/>
  <c r="D19" i="13"/>
  <c r="D20" i="13"/>
  <c r="D21" i="13"/>
  <c r="D22" i="13"/>
  <c r="D23" i="13"/>
  <c r="D24" i="13"/>
  <c r="D25" i="13"/>
  <c r="D26" i="13"/>
  <c r="D15" i="13"/>
  <c r="D8" i="13"/>
  <c r="D9" i="13"/>
  <c r="D10" i="13"/>
  <c r="D11" i="13"/>
  <c r="D12" i="13"/>
  <c r="D7" i="13"/>
  <c r="C7" i="12"/>
  <c r="C11" i="12" l="1"/>
  <c r="D27" i="13"/>
</calcChain>
</file>

<file path=xl/comments1.xml><?xml version="1.0" encoding="utf-8"?>
<comments xmlns="http://schemas.openxmlformats.org/spreadsheetml/2006/main">
  <authors>
    <author>A.Zielińska</author>
  </authors>
  <commentList>
    <comment ref="C28" authorId="0" shapeId="0">
      <text>
        <r>
          <rPr>
            <b/>
            <sz val="9"/>
            <color indexed="81"/>
            <rFont val="Tahoma"/>
            <family val="2"/>
            <charset val="238"/>
          </rPr>
          <t>A.Zielińska:</t>
        </r>
        <r>
          <rPr>
            <sz val="9"/>
            <color indexed="81"/>
            <rFont val="Tahoma"/>
            <family val="2"/>
            <charset val="238"/>
          </rPr>
          <t xml:space="preserve">
przypilnować aby p. Kula dodała zapis o soplach</t>
        </r>
      </text>
    </comment>
  </commentList>
</comments>
</file>

<file path=xl/sharedStrings.xml><?xml version="1.0" encoding="utf-8"?>
<sst xmlns="http://schemas.openxmlformats.org/spreadsheetml/2006/main" count="223" uniqueCount="112">
  <si>
    <t>[mb]</t>
  </si>
  <si>
    <t>powierzchnia / ilość ogółem</t>
  </si>
  <si>
    <t>1.</t>
  </si>
  <si>
    <t>Jedn.</t>
  </si>
  <si>
    <t>TERENY UTWARDZONE</t>
  </si>
  <si>
    <t>TERENY ZIELENI</t>
  </si>
  <si>
    <t>typ pomieszczeń</t>
  </si>
  <si>
    <t>częstotliwość wykonywania usługi</t>
  </si>
  <si>
    <t>RAZEM</t>
  </si>
  <si>
    <t>jedn.</t>
  </si>
  <si>
    <t>pomieszczenie ogólnego przeznaczenia</t>
  </si>
  <si>
    <t>codziennie</t>
  </si>
  <si>
    <t>2 razy w tygodniu</t>
  </si>
  <si>
    <t>pomieszczenia sanitarne</t>
  </si>
  <si>
    <t>korytarze, klatki schodowe</t>
  </si>
  <si>
    <t>całkowita powierzchnia wewnętrzna</t>
  </si>
  <si>
    <t>b) rodzaj wyposażenia</t>
  </si>
  <si>
    <t>ilość umywalek</t>
  </si>
  <si>
    <t>[szt.]</t>
  </si>
  <si>
    <t>ilość zlewozmywaków 2-komorowych</t>
  </si>
  <si>
    <t>ilość muszli klozetowych</t>
  </si>
  <si>
    <t>ilość pisuarów</t>
  </si>
  <si>
    <t>ilość bidetów</t>
  </si>
  <si>
    <t xml:space="preserve">ilość kabin prysznicowych </t>
  </si>
  <si>
    <t>powierzchnia okien</t>
  </si>
  <si>
    <t>ilość firanek</t>
  </si>
  <si>
    <t>ilość zasłon</t>
  </si>
  <si>
    <t>powierzchnia dywanów, wykładzin podłogowych</t>
  </si>
  <si>
    <t xml:space="preserve">powierzchnia podłóg - posadzki, płytki </t>
  </si>
  <si>
    <t>ilość verticali</t>
  </si>
  <si>
    <t>ilość dozowników na mydło</t>
  </si>
  <si>
    <t>ilość pojemników na ręczniki papierowe</t>
  </si>
  <si>
    <t>ilość uchwytów na papier toaletowy</t>
  </si>
  <si>
    <t>powierzchnia drzwi oszklonych</t>
  </si>
  <si>
    <t xml:space="preserve">pomieszczenie ogólnego przeznaczenia </t>
  </si>
  <si>
    <t>1 raz w tygodniu</t>
  </si>
  <si>
    <t>korytarze, klatki schodowe, hole</t>
  </si>
  <si>
    <t>bud.nr 680/biur.sztab.</t>
  </si>
  <si>
    <t>bud. nr 735/biur.sztab</t>
  </si>
  <si>
    <t>bud. Nr 745/biur.sztab.</t>
  </si>
  <si>
    <t>bud. Nr 753/biur.sztab.</t>
  </si>
  <si>
    <t>ilość punktów świetlnych</t>
  </si>
  <si>
    <r>
      <t>[m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]</t>
    </r>
  </si>
  <si>
    <r>
      <t>[m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]</t>
    </r>
  </si>
  <si>
    <t>[m2]</t>
  </si>
  <si>
    <r>
      <t>[m</t>
    </r>
    <r>
      <rPr>
        <vertAlign val="superscript"/>
        <sz val="14"/>
        <rFont val="Arial"/>
        <family val="2"/>
        <charset val="238"/>
      </rPr>
      <t>2</t>
    </r>
    <r>
      <rPr>
        <sz val="14"/>
        <rFont val="Arial"/>
        <family val="2"/>
        <charset val="238"/>
      </rPr>
      <t>]</t>
    </r>
  </si>
  <si>
    <t>całkowita sprzątana
powierzchnia wewnętrzna</t>
  </si>
  <si>
    <t>?</t>
  </si>
  <si>
    <t>usuwanie sopli na krawędzich budynków     (do bieżącego utrzymania w okresie zimy)</t>
  </si>
  <si>
    <t>1 raz w miesiącu</t>
  </si>
  <si>
    <t>bud.Nr. 135/pozostałe</t>
  </si>
  <si>
    <t>bud.Nr. 396/pozostałe</t>
  </si>
  <si>
    <t>bud.Nr. 528/pozostałe</t>
  </si>
  <si>
    <t>bud.Nr. 720/wartownia</t>
  </si>
  <si>
    <t>bud.Nr. 165/koszarowy</t>
  </si>
  <si>
    <t>bud.Nr. 758/mps</t>
  </si>
  <si>
    <t>bud.Nr. 117/magazynowy</t>
  </si>
  <si>
    <t>bud.Nr. 122/magazynowy</t>
  </si>
  <si>
    <t>bud.Nr. 124/magazynowy</t>
  </si>
  <si>
    <t>bud.Nr. 126/magazynowy</t>
  </si>
  <si>
    <t>bud.Nr. 127/magazynowy</t>
  </si>
  <si>
    <t>bud.Nr. 300/magazynowy</t>
  </si>
  <si>
    <t>bud.Nr. 306/st.ob.sprzętu</t>
  </si>
  <si>
    <t>bud.Nr. 523/magazynowy</t>
  </si>
  <si>
    <t>bud.Nr. 615/magazynowy</t>
  </si>
  <si>
    <t>bud.Nr. 736/magazynowy</t>
  </si>
  <si>
    <t>bud.Nr. 743/magazynowy</t>
  </si>
  <si>
    <t>bud.Nr.110/ st.ob.sprzętu</t>
  </si>
  <si>
    <t>bud.Nr.394/ st.ob.sprzętu</t>
  </si>
  <si>
    <t xml:space="preserve"> bud.Nr.691/ st.ob.sprzętu</t>
  </si>
  <si>
    <t>KOMPLEKS KOSZAROWY</t>
  </si>
  <si>
    <t>l.p.</t>
  </si>
  <si>
    <t>typ powierzchni</t>
  </si>
  <si>
    <t>KLOMBY- pielenacja krzewów, roślin ozdobnych</t>
  </si>
  <si>
    <t>ŻYWOPŁOTY</t>
  </si>
  <si>
    <t xml:space="preserve">PRZYCINKA, PIELĘGNACJA DRZEW I KRZEWÓW  </t>
  </si>
  <si>
    <t xml:space="preserve">sprzątanie 2 razy w miesiącu                                    </t>
  </si>
  <si>
    <t xml:space="preserve">sprzatanie 3 razy w okresie obowiązywania umowy                                                                             
</t>
  </si>
  <si>
    <t>utrzymanie 4 razy w sezonie</t>
  </si>
  <si>
    <t>chodniki</t>
  </si>
  <si>
    <t>drogi</t>
  </si>
  <si>
    <t>place</t>
  </si>
  <si>
    <t>tereny ziemne</t>
  </si>
  <si>
    <t>sprzątanie 2 razy w miesiącu</t>
  </si>
  <si>
    <t xml:space="preserve">do bieżącego utrzymania </t>
  </si>
  <si>
    <t>do bieżącego utrzymania w okresie zimy</t>
  </si>
  <si>
    <t>utrzymanie 1 raz w tygodniu</t>
  </si>
  <si>
    <t>sprzątanie 3 razy w okresie obowiązywania Umowy</t>
  </si>
  <si>
    <t>sprzątanie 3 razy w okresie obowiązywania  Umowy</t>
  </si>
  <si>
    <t>bud.nr 735/biurowo sztabowy</t>
  </si>
  <si>
    <r>
      <t xml:space="preserve">SZCZEGÓŁOWY WYKAZ POWIERZCHNI </t>
    </r>
    <r>
      <rPr>
        <b/>
        <u/>
        <sz val="14"/>
        <rFont val="Arial"/>
        <family val="2"/>
        <charset val="238"/>
      </rPr>
      <t>ZEWNETRZNYCH</t>
    </r>
    <r>
      <rPr>
        <b/>
        <sz val="14"/>
        <rFont val="Arial"/>
        <family val="2"/>
        <charset val="238"/>
      </rPr>
      <t xml:space="preserve"> DO SPRZĄTANIA -   NOWOGRÓD BOBRZ.</t>
    </r>
  </si>
  <si>
    <t>pomieszczenia wewnętrzne - POD SZCZEGÓLNYM NADZOREM</t>
  </si>
  <si>
    <t xml:space="preserve">Pomieszczenia wewnętrzne - OGÓLNODOSTEPNE    </t>
  </si>
  <si>
    <t>bud.Nr. 723/pom. Służbowe</t>
  </si>
  <si>
    <t>bud.Nr. 725/pom. do peł.służbowe</t>
  </si>
  <si>
    <t>1 raz na dwa tygodnie</t>
  </si>
  <si>
    <t>utrzymanie 7 razy w trakcie trwania umowy, każda usługa w innej lokalizacji</t>
  </si>
  <si>
    <t>na polecenie Kierownika SOI</t>
  </si>
  <si>
    <t>bud.Nr.616/magazynowy</t>
  </si>
  <si>
    <t>bud.Nr. 617/magazynowy</t>
  </si>
  <si>
    <t>bud.Nr.
161</t>
  </si>
  <si>
    <t>bud.Nr.
616B/magazynowy</t>
  </si>
  <si>
    <t xml:space="preserve"> SKŁAD MATERIAŁOWY NOWOGÓD BOBRZAŃSKI</t>
  </si>
  <si>
    <t>utrzymanie 2 razy w miesiącu</t>
  </si>
  <si>
    <r>
      <t>RAZEM</t>
    </r>
    <r>
      <rPr>
        <b/>
        <sz val="12"/>
        <rFont val="Arial"/>
        <family val="2"/>
        <charset val="238"/>
      </rPr>
      <t xml:space="preserve"> tereny utwardzone</t>
    </r>
  </si>
  <si>
    <t>bud.Nr. 155/WSP</t>
  </si>
  <si>
    <t>Załącznik do OPZ</t>
  </si>
  <si>
    <t>Załącznik  do OPZ</t>
  </si>
  <si>
    <t>WYCINANIE SAMOSIEJEK</t>
  </si>
  <si>
    <t>NA 2025 ROK</t>
  </si>
  <si>
    <r>
      <t xml:space="preserve">SZCZEGÓŁOWY WYKAZ POWIERZCHNI </t>
    </r>
    <r>
      <rPr>
        <b/>
        <u/>
        <sz val="12"/>
        <rFont val="Arial"/>
        <family val="2"/>
        <charset val="238"/>
      </rPr>
      <t>WEWNETRZNYCH</t>
    </r>
    <r>
      <rPr>
        <b/>
        <sz val="12"/>
        <rFont val="Arial"/>
        <family val="2"/>
        <charset val="238"/>
      </rPr>
      <t xml:space="preserve"> DO SPRZĄTANIA -  NOWOGRÓD BOBRZAŃSKI      NA 2025 ROK     </t>
    </r>
  </si>
  <si>
    <r>
      <t xml:space="preserve">SZCZEGÓŁOWY WYKAZ POWIERZCHNI </t>
    </r>
    <r>
      <rPr>
        <b/>
        <u/>
        <sz val="16"/>
        <rFont val="Arial"/>
        <family val="2"/>
        <charset val="238"/>
      </rPr>
      <t>WEWNETRZNYCH</t>
    </r>
    <r>
      <rPr>
        <b/>
        <sz val="16"/>
        <rFont val="Arial"/>
        <family val="2"/>
        <charset val="238"/>
      </rPr>
      <t xml:space="preserve"> DO SPRZĄTANIA -  NOWOGRÓD BOBRZAŃSKI  NA 2025 ROK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</si>
</sst>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sz val="14"/>
      <name val="Arial"/>
      <family val="2"/>
      <charset val="238"/>
    </font>
    <font>
      <vertAlign val="superscript"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4"/>
      <color indexed="10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u/>
      <sz val="14"/>
      <name val="Arial"/>
      <family val="2"/>
      <charset val="238"/>
    </font>
    <font>
      <b/>
      <u/>
      <sz val="16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Fill="1" applyBorder="1"/>
    <xf numFmtId="0" fontId="1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4" fontId="13" fillId="0" borderId="2" xfId="0" applyNumberFormat="1" applyFont="1" applyFill="1" applyBorder="1" applyAlignment="1">
      <alignment horizontal="right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/>
    <xf numFmtId="0" fontId="10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1" fillId="0" borderId="1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1" fillId="0" borderId="0" xfId="0" applyNumberFormat="1" applyFont="1" applyBorder="1"/>
    <xf numFmtId="2" fontId="10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left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" fontId="13" fillId="0" borderId="17" xfId="0" applyNumberFormat="1" applyFont="1" applyFill="1" applyBorder="1" applyAlignment="1">
      <alignment horizontal="right" wrapText="1"/>
    </xf>
    <xf numFmtId="4" fontId="13" fillId="0" borderId="3" xfId="0" applyNumberFormat="1" applyFont="1" applyFill="1" applyBorder="1" applyAlignment="1">
      <alignment horizontal="right" wrapText="1"/>
    </xf>
    <xf numFmtId="4" fontId="13" fillId="0" borderId="13" xfId="0" applyNumberFormat="1" applyFont="1" applyFill="1" applyBorder="1" applyAlignment="1">
      <alignment horizontal="right" wrapText="1"/>
    </xf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0" fontId="4" fillId="0" borderId="0" xfId="0" applyFont="1"/>
    <xf numFmtId="0" fontId="23" fillId="0" borderId="9" xfId="0" applyFont="1" applyBorder="1" applyAlignment="1">
      <alignment horizontal="center"/>
    </xf>
    <xf numFmtId="0" fontId="23" fillId="0" borderId="10" xfId="0" applyFont="1" applyBorder="1" applyAlignment="1">
      <alignment wrapText="1"/>
    </xf>
    <xf numFmtId="2" fontId="24" fillId="0" borderId="10" xfId="0" applyNumberFormat="1" applyFont="1" applyBorder="1"/>
    <xf numFmtId="0" fontId="23" fillId="0" borderId="10" xfId="0" applyFont="1" applyBorder="1" applyAlignment="1">
      <alignment horizontal="center"/>
    </xf>
    <xf numFmtId="2" fontId="23" fillId="0" borderId="11" xfId="0" applyNumberFormat="1" applyFont="1" applyBorder="1"/>
    <xf numFmtId="0" fontId="27" fillId="0" borderId="0" xfId="0" applyFont="1" applyBorder="1"/>
    <xf numFmtId="0" fontId="10" fillId="0" borderId="2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right" wrapText="1"/>
    </xf>
    <xf numFmtId="4" fontId="10" fillId="0" borderId="7" xfId="0" applyNumberFormat="1" applyFont="1" applyFill="1" applyBorder="1" applyAlignment="1">
      <alignment horizontal="right" wrapText="1"/>
    </xf>
    <xf numFmtId="4" fontId="10" fillId="0" borderId="7" xfId="0" applyNumberFormat="1" applyFont="1" applyFill="1" applyBorder="1" applyAlignment="1">
      <alignment horizontal="right"/>
    </xf>
    <xf numFmtId="2" fontId="10" fillId="0" borderId="4" xfId="0" applyNumberFormat="1" applyFont="1" applyFill="1" applyBorder="1"/>
    <xf numFmtId="4" fontId="13" fillId="0" borderId="15" xfId="0" applyNumberFormat="1" applyFont="1" applyFill="1" applyBorder="1" applyAlignment="1">
      <alignment horizontal="right" wrapText="1"/>
    </xf>
    <xf numFmtId="0" fontId="0" fillId="0" borderId="0" xfId="0" applyFill="1"/>
    <xf numFmtId="0" fontId="10" fillId="0" borderId="17" xfId="0" applyFont="1" applyBorder="1"/>
    <xf numFmtId="0" fontId="10" fillId="0" borderId="17" xfId="0" applyFont="1" applyBorder="1" applyAlignment="1">
      <alignment horizontal="center"/>
    </xf>
    <xf numFmtId="2" fontId="10" fillId="0" borderId="21" xfId="0" applyNumberFormat="1" applyFont="1" applyFill="1" applyBorder="1"/>
    <xf numFmtId="0" fontId="0" fillId="0" borderId="2" xfId="0" applyBorder="1"/>
    <xf numFmtId="4" fontId="17" fillId="0" borderId="2" xfId="0" applyNumberFormat="1" applyFont="1" applyFill="1" applyBorder="1"/>
    <xf numFmtId="4" fontId="3" fillId="0" borderId="2" xfId="0" applyNumberFormat="1" applyFont="1" applyFill="1" applyBorder="1"/>
    <xf numFmtId="0" fontId="23" fillId="0" borderId="23" xfId="0" applyFont="1" applyBorder="1" applyAlignment="1">
      <alignment horizontal="center"/>
    </xf>
    <xf numFmtId="0" fontId="10" fillId="0" borderId="2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right" vertical="center" wrapText="1"/>
    </xf>
    <xf numFmtId="4" fontId="10" fillId="0" borderId="4" xfId="0" applyNumberFormat="1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left"/>
    </xf>
    <xf numFmtId="0" fontId="10" fillId="0" borderId="22" xfId="0" applyFont="1" applyBorder="1" applyAlignment="1">
      <alignment horizontal="left"/>
    </xf>
    <xf numFmtId="2" fontId="17" fillId="0" borderId="2" xfId="0" applyNumberFormat="1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vertical="center"/>
    </xf>
    <xf numFmtId="2" fontId="15" fillId="0" borderId="2" xfId="0" applyNumberFormat="1" applyFont="1" applyFill="1" applyBorder="1" applyAlignment="1">
      <alignment vertical="center"/>
    </xf>
    <xf numFmtId="2" fontId="25" fillId="0" borderId="2" xfId="0" applyNumberFormat="1" applyFont="1" applyFill="1" applyBorder="1" applyAlignment="1">
      <alignment horizontal="right" vertical="center" wrapText="1"/>
    </xf>
    <xf numFmtId="2" fontId="17" fillId="0" borderId="2" xfId="0" applyNumberFormat="1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2" fontId="15" fillId="0" borderId="2" xfId="0" applyNumberFormat="1" applyFont="1" applyFill="1" applyBorder="1" applyAlignment="1">
      <alignment horizontal="right" vertical="center"/>
    </xf>
    <xf numFmtId="2" fontId="17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/>
    </xf>
    <xf numFmtId="0" fontId="25" fillId="0" borderId="0" xfId="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/>
    </xf>
    <xf numFmtId="2" fontId="3" fillId="0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 wrapText="1"/>
    </xf>
    <xf numFmtId="1" fontId="15" fillId="0" borderId="2" xfId="0" applyNumberFormat="1" applyFont="1" applyFill="1" applyBorder="1" applyAlignment="1">
      <alignment vertical="center"/>
    </xf>
    <xf numFmtId="1" fontId="25" fillId="0" borderId="2" xfId="0" applyNumberFormat="1" applyFont="1" applyFill="1" applyBorder="1" applyAlignment="1">
      <alignment vertical="center"/>
    </xf>
    <xf numFmtId="2" fontId="25" fillId="0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5" fillId="0" borderId="2" xfId="0" applyNumberFormat="1" applyFont="1" applyFill="1" applyBorder="1" applyAlignment="1">
      <alignment vertical="center" wrapText="1"/>
    </xf>
    <xf numFmtId="0" fontId="15" fillId="0" borderId="0" xfId="0" applyFont="1" applyFill="1"/>
    <xf numFmtId="0" fontId="15" fillId="0" borderId="0" xfId="0" applyFont="1" applyFill="1" applyBorder="1"/>
    <xf numFmtId="0" fontId="25" fillId="0" borderId="0" xfId="0" applyFont="1" applyFill="1"/>
    <xf numFmtId="0" fontId="4" fillId="0" borderId="0" xfId="0" applyFont="1" applyFill="1"/>
    <xf numFmtId="2" fontId="0" fillId="0" borderId="0" xfId="0" applyNumberFormat="1" applyFill="1"/>
    <xf numFmtId="2" fontId="15" fillId="0" borderId="0" xfId="0" applyNumberFormat="1" applyFont="1" applyFill="1"/>
    <xf numFmtId="0" fontId="15" fillId="2" borderId="0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25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26" fillId="2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center" vertical="center" textRotation="90"/>
    </xf>
    <xf numFmtId="0" fontId="15" fillId="2" borderId="2" xfId="0" applyFont="1" applyFill="1" applyBorder="1" applyAlignment="1">
      <alignment vertical="center"/>
    </xf>
    <xf numFmtId="2" fontId="15" fillId="2" borderId="2" xfId="0" applyNumberFormat="1" applyFont="1" applyFill="1" applyBorder="1" applyAlignment="1">
      <alignment horizontal="right" vertical="center" wrapText="1"/>
    </xf>
    <xf numFmtId="2" fontId="22" fillId="2" borderId="2" xfId="0" applyNumberFormat="1" applyFont="1" applyFill="1" applyBorder="1" applyAlignment="1">
      <alignment horizontal="right" vertical="center" wrapText="1"/>
    </xf>
    <xf numFmtId="2" fontId="15" fillId="2" borderId="2" xfId="0" applyNumberFormat="1" applyFont="1" applyFill="1" applyBorder="1" applyAlignment="1">
      <alignment vertical="center"/>
    </xf>
    <xf numFmtId="1" fontId="25" fillId="2" borderId="2" xfId="0" applyNumberFormat="1" applyFont="1" applyFill="1" applyBorder="1" applyAlignment="1">
      <alignment horizontal="right" vertical="center" wrapText="1"/>
    </xf>
    <xf numFmtId="2" fontId="25" fillId="2" borderId="2" xfId="0" applyNumberFormat="1" applyFont="1" applyFill="1" applyBorder="1" applyAlignment="1">
      <alignment horizontal="right" vertical="center" wrapText="1"/>
    </xf>
    <xf numFmtId="2" fontId="15" fillId="2" borderId="2" xfId="0" applyNumberFormat="1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right" vertical="center"/>
    </xf>
    <xf numFmtId="0" fontId="25" fillId="2" borderId="0" xfId="0" applyFont="1" applyFill="1" applyBorder="1" applyAlignment="1">
      <alignment horizontal="right" vertical="center"/>
    </xf>
    <xf numFmtId="0" fontId="21" fillId="2" borderId="0" xfId="0" applyFont="1" applyFill="1" applyBorder="1" applyAlignment="1">
      <alignment horizontal="right" vertical="center"/>
    </xf>
    <xf numFmtId="2" fontId="3" fillId="2" borderId="2" xfId="0" applyNumberFormat="1" applyFont="1" applyFill="1" applyBorder="1" applyAlignment="1">
      <alignment horizontal="right" vertical="center" wrapText="1"/>
    </xf>
    <xf numFmtId="1" fontId="15" fillId="2" borderId="2" xfId="0" applyNumberFormat="1" applyFont="1" applyFill="1" applyBorder="1" applyAlignment="1">
      <alignment vertical="center"/>
    </xf>
    <xf numFmtId="1" fontId="25" fillId="2" borderId="2" xfId="0" applyNumberFormat="1" applyFont="1" applyFill="1" applyBorder="1" applyAlignment="1">
      <alignment vertical="center"/>
    </xf>
    <xf numFmtId="2" fontId="25" fillId="2" borderId="2" xfId="0" applyNumberFormat="1" applyFont="1" applyFill="1" applyBorder="1" applyAlignment="1">
      <alignment vertical="center"/>
    </xf>
    <xf numFmtId="2" fontId="15" fillId="2" borderId="12" xfId="0" applyNumberFormat="1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right"/>
    </xf>
    <xf numFmtId="0" fontId="1" fillId="2" borderId="0" xfId="0" applyFont="1" applyFill="1" applyBorder="1" applyAlignment="1"/>
    <xf numFmtId="0" fontId="0" fillId="2" borderId="0" xfId="0" applyFill="1"/>
    <xf numFmtId="0" fontId="0" fillId="2" borderId="0" xfId="0" applyFill="1" applyBorder="1"/>
    <xf numFmtId="0" fontId="10" fillId="2" borderId="2" xfId="0" applyFont="1" applyFill="1" applyBorder="1" applyAlignment="1">
      <alignment horizontal="left"/>
    </xf>
    <xf numFmtId="2" fontId="17" fillId="2" borderId="2" xfId="0" applyNumberFormat="1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wrapText="1"/>
    </xf>
    <xf numFmtId="2" fontId="17" fillId="2" borderId="2" xfId="0" applyNumberFormat="1" applyFont="1" applyFill="1" applyBorder="1" applyAlignment="1">
      <alignment vertical="center"/>
    </xf>
    <xf numFmtId="0" fontId="10" fillId="2" borderId="2" xfId="0" applyFont="1" applyFill="1" applyBorder="1" applyAlignment="1">
      <alignment horizontal="left" wrapText="1"/>
    </xf>
    <xf numFmtId="0" fontId="17" fillId="2" borderId="2" xfId="0" applyFont="1" applyFill="1" applyBorder="1" applyAlignment="1">
      <alignment vertical="center"/>
    </xf>
    <xf numFmtId="3" fontId="15" fillId="2" borderId="2" xfId="0" applyNumberFormat="1" applyFont="1" applyFill="1" applyBorder="1" applyAlignment="1">
      <alignment vertical="center"/>
    </xf>
    <xf numFmtId="0" fontId="31" fillId="0" borderId="0" xfId="0" applyFont="1" applyFill="1" applyBorder="1" applyAlignment="1"/>
    <xf numFmtId="0" fontId="11" fillId="2" borderId="17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 wrapText="1"/>
    </xf>
    <xf numFmtId="0" fontId="10" fillId="0" borderId="12" xfId="0" applyFont="1" applyFill="1" applyBorder="1" applyAlignment="1">
      <alignment horizontal="left"/>
    </xf>
    <xf numFmtId="0" fontId="10" fillId="0" borderId="8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vertical="top"/>
    </xf>
    <xf numFmtId="0" fontId="13" fillId="0" borderId="14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1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horizontal="left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1"/>
  <sheetViews>
    <sheetView tabSelected="1" zoomScale="70" zoomScaleNormal="70" zoomScaleSheetLayoutView="55" workbookViewId="0">
      <selection activeCell="A3" sqref="A3:AI3"/>
    </sheetView>
  </sheetViews>
  <sheetFormatPr defaultRowHeight="12.75" x14ac:dyDescent="0.2"/>
  <cols>
    <col min="1" max="1" width="18.7109375" style="59" customWidth="1"/>
    <col min="2" max="2" width="41.28515625" style="59" customWidth="1"/>
    <col min="3" max="3" width="14.5703125" style="59" customWidth="1"/>
    <col min="4" max="4" width="7.42578125" style="59" customWidth="1"/>
    <col min="5" max="13" width="10" style="59" customWidth="1"/>
    <col min="14" max="14" width="11.5703125" style="59" customWidth="1"/>
    <col min="15" max="35" width="10" style="59" customWidth="1"/>
    <col min="36" max="36" width="11.85546875" style="59" bestFit="1" customWidth="1"/>
    <col min="37" max="16384" width="9.140625" style="59"/>
  </cols>
  <sheetData>
    <row r="1" spans="1:35" ht="18" x14ac:dyDescent="0.25">
      <c r="AF1" s="144" t="s">
        <v>106</v>
      </c>
      <c r="AG1" s="144"/>
      <c r="AH1" s="144"/>
      <c r="AI1" s="144"/>
    </row>
    <row r="2" spans="1:35" ht="37.5" customHeight="1" x14ac:dyDescent="0.3">
      <c r="A2" s="155" t="s">
        <v>111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</row>
    <row r="3" spans="1:35" ht="33" customHeight="1" x14ac:dyDescent="0.3">
      <c r="A3" s="154" t="s">
        <v>92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</row>
    <row r="4" spans="1:35" x14ac:dyDescent="0.2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9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9"/>
      <c r="Z4" s="128"/>
      <c r="AA4" s="128"/>
      <c r="AB4" s="128"/>
      <c r="AC4" s="128"/>
      <c r="AD4" s="128"/>
      <c r="AE4" s="128"/>
      <c r="AF4" s="128"/>
      <c r="AG4" s="128"/>
      <c r="AH4" s="128"/>
      <c r="AI4" s="128"/>
    </row>
    <row r="5" spans="1:35" ht="26.25" customHeight="1" x14ac:dyDescent="0.2">
      <c r="A5" s="147" t="s">
        <v>6</v>
      </c>
      <c r="B5" s="145" t="s">
        <v>7</v>
      </c>
      <c r="C5" s="149" t="s">
        <v>8</v>
      </c>
      <c r="D5" s="145" t="s">
        <v>9</v>
      </c>
      <c r="E5" s="146" t="s">
        <v>70</v>
      </c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</row>
    <row r="6" spans="1:35" ht="145.5" customHeight="1" x14ac:dyDescent="0.2">
      <c r="A6" s="148"/>
      <c r="B6" s="145"/>
      <c r="C6" s="149"/>
      <c r="D6" s="145"/>
      <c r="E6" s="108" t="s">
        <v>67</v>
      </c>
      <c r="F6" s="109" t="s">
        <v>56</v>
      </c>
      <c r="G6" s="109" t="s">
        <v>57</v>
      </c>
      <c r="H6" s="109" t="s">
        <v>58</v>
      </c>
      <c r="I6" s="109" t="s">
        <v>59</v>
      </c>
      <c r="J6" s="109" t="s">
        <v>60</v>
      </c>
      <c r="K6" s="108" t="s">
        <v>50</v>
      </c>
      <c r="L6" s="108" t="s">
        <v>105</v>
      </c>
      <c r="M6" s="108" t="s">
        <v>100</v>
      </c>
      <c r="N6" s="109" t="s">
        <v>54</v>
      </c>
      <c r="O6" s="109" t="s">
        <v>61</v>
      </c>
      <c r="P6" s="109" t="s">
        <v>62</v>
      </c>
      <c r="Q6" s="108" t="s">
        <v>68</v>
      </c>
      <c r="R6" s="108" t="s">
        <v>51</v>
      </c>
      <c r="S6" s="109" t="s">
        <v>63</v>
      </c>
      <c r="T6" s="108" t="s">
        <v>52</v>
      </c>
      <c r="U6" s="109" t="s">
        <v>64</v>
      </c>
      <c r="V6" s="109" t="s">
        <v>98</v>
      </c>
      <c r="W6" s="109" t="s">
        <v>101</v>
      </c>
      <c r="X6" s="109" t="s">
        <v>99</v>
      </c>
      <c r="Y6" s="110" t="s">
        <v>37</v>
      </c>
      <c r="Z6" s="108" t="s">
        <v>69</v>
      </c>
      <c r="AA6" s="109" t="s">
        <v>53</v>
      </c>
      <c r="AB6" s="108" t="s">
        <v>93</v>
      </c>
      <c r="AC6" s="109" t="s">
        <v>94</v>
      </c>
      <c r="AD6" s="108" t="s">
        <v>38</v>
      </c>
      <c r="AE6" s="109" t="s">
        <v>65</v>
      </c>
      <c r="AF6" s="109" t="s">
        <v>66</v>
      </c>
      <c r="AG6" s="108" t="s">
        <v>39</v>
      </c>
      <c r="AH6" s="108" t="s">
        <v>40</v>
      </c>
      <c r="AI6" s="108" t="s">
        <v>55</v>
      </c>
    </row>
    <row r="7" spans="1:35" ht="37.5" customHeight="1" x14ac:dyDescent="0.2">
      <c r="A7" s="140" t="s">
        <v>10</v>
      </c>
      <c r="B7" s="130" t="s">
        <v>12</v>
      </c>
      <c r="C7" s="131">
        <f t="shared" ref="C7:C16" si="0">SUM(E7:AI7)</f>
        <v>1537.21</v>
      </c>
      <c r="D7" s="132" t="s">
        <v>45</v>
      </c>
      <c r="E7" s="111">
        <v>0</v>
      </c>
      <c r="F7" s="111">
        <v>0</v>
      </c>
      <c r="G7" s="111">
        <v>0</v>
      </c>
      <c r="H7" s="111">
        <v>0</v>
      </c>
      <c r="I7" s="111">
        <v>0</v>
      </c>
      <c r="J7" s="111">
        <v>0</v>
      </c>
      <c r="K7" s="111">
        <v>0</v>
      </c>
      <c r="L7" s="111">
        <v>143.72</v>
      </c>
      <c r="M7" s="111">
        <v>0</v>
      </c>
      <c r="N7" s="111">
        <v>0</v>
      </c>
      <c r="O7" s="111">
        <v>0</v>
      </c>
      <c r="P7" s="111">
        <v>0</v>
      </c>
      <c r="Q7" s="111">
        <v>0</v>
      </c>
      <c r="R7" s="111">
        <v>0</v>
      </c>
      <c r="S7" s="111">
        <v>0</v>
      </c>
      <c r="T7" s="111">
        <v>0</v>
      </c>
      <c r="U7" s="111">
        <v>0</v>
      </c>
      <c r="V7" s="111">
        <v>0</v>
      </c>
      <c r="W7" s="111">
        <v>0</v>
      </c>
      <c r="X7" s="111">
        <v>0</v>
      </c>
      <c r="Y7" s="112">
        <v>126.09</v>
      </c>
      <c r="Z7" s="111">
        <v>0</v>
      </c>
      <c r="AA7" s="111">
        <v>181.28</v>
      </c>
      <c r="AB7" s="112">
        <v>137.12</v>
      </c>
      <c r="AC7" s="111">
        <v>25.06</v>
      </c>
      <c r="AD7" s="113">
        <v>232.04</v>
      </c>
      <c r="AE7" s="111">
        <v>0</v>
      </c>
      <c r="AF7" s="111">
        <v>0</v>
      </c>
      <c r="AG7" s="112">
        <v>373.7</v>
      </c>
      <c r="AH7" s="112">
        <v>318.2</v>
      </c>
      <c r="AI7" s="111">
        <v>0</v>
      </c>
    </row>
    <row r="8" spans="1:35" ht="30.75" customHeight="1" x14ac:dyDescent="0.2">
      <c r="A8" s="140"/>
      <c r="B8" s="130" t="s">
        <v>35</v>
      </c>
      <c r="C8" s="131">
        <f t="shared" si="0"/>
        <v>794.80000000000007</v>
      </c>
      <c r="D8" s="132" t="s">
        <v>45</v>
      </c>
      <c r="E8" s="114">
        <v>102.1</v>
      </c>
      <c r="F8" s="111">
        <v>0</v>
      </c>
      <c r="G8" s="111">
        <v>0</v>
      </c>
      <c r="H8" s="111">
        <v>0</v>
      </c>
      <c r="I8" s="111">
        <v>0</v>
      </c>
      <c r="J8" s="111">
        <v>0</v>
      </c>
      <c r="K8" s="114">
        <v>105.5</v>
      </c>
      <c r="L8" s="114">
        <v>0</v>
      </c>
      <c r="M8" s="114">
        <v>0</v>
      </c>
      <c r="N8" s="111">
        <v>0</v>
      </c>
      <c r="O8" s="111">
        <v>0</v>
      </c>
      <c r="P8" s="111">
        <v>0</v>
      </c>
      <c r="Q8" s="114">
        <v>79.73</v>
      </c>
      <c r="R8" s="111">
        <v>0</v>
      </c>
      <c r="S8" s="111">
        <v>0</v>
      </c>
      <c r="T8" s="114">
        <v>35.53</v>
      </c>
      <c r="U8" s="111">
        <v>0</v>
      </c>
      <c r="V8" s="111">
        <v>0</v>
      </c>
      <c r="W8" s="111">
        <v>0</v>
      </c>
      <c r="X8" s="111">
        <v>0</v>
      </c>
      <c r="Y8" s="112">
        <v>0</v>
      </c>
      <c r="Z8" s="111">
        <v>0</v>
      </c>
      <c r="AA8" s="115">
        <v>0</v>
      </c>
      <c r="AB8" s="111">
        <v>0</v>
      </c>
      <c r="AC8" s="115">
        <v>0</v>
      </c>
      <c r="AD8" s="112">
        <v>26.04</v>
      </c>
      <c r="AE8" s="111">
        <v>0</v>
      </c>
      <c r="AF8" s="111">
        <v>0</v>
      </c>
      <c r="AG8" s="112">
        <v>300.5</v>
      </c>
      <c r="AH8" s="112">
        <v>145.4</v>
      </c>
      <c r="AI8" s="111">
        <v>0</v>
      </c>
    </row>
    <row r="9" spans="1:35" ht="37.5" customHeight="1" x14ac:dyDescent="0.2">
      <c r="A9" s="140"/>
      <c r="B9" s="130" t="s">
        <v>49</v>
      </c>
      <c r="C9" s="131">
        <f t="shared" si="0"/>
        <v>942.87000000000012</v>
      </c>
      <c r="D9" s="132" t="s">
        <v>45</v>
      </c>
      <c r="E9" s="111">
        <v>0</v>
      </c>
      <c r="F9" s="116">
        <v>98.92</v>
      </c>
      <c r="G9" s="116">
        <v>186.93</v>
      </c>
      <c r="H9" s="116">
        <v>16.829999999999998</v>
      </c>
      <c r="I9" s="116">
        <v>69.77</v>
      </c>
      <c r="J9" s="116">
        <v>32.04</v>
      </c>
      <c r="K9" s="111">
        <v>0</v>
      </c>
      <c r="L9" s="111">
        <v>0</v>
      </c>
      <c r="M9" s="111">
        <v>0</v>
      </c>
      <c r="N9" s="111">
        <v>0</v>
      </c>
      <c r="O9" s="116">
        <v>20.100000000000001</v>
      </c>
      <c r="P9" s="116">
        <v>27.36</v>
      </c>
      <c r="Q9" s="111">
        <v>0</v>
      </c>
      <c r="R9" s="112">
        <v>192.32</v>
      </c>
      <c r="S9" s="111">
        <v>0</v>
      </c>
      <c r="T9" s="111">
        <v>0</v>
      </c>
      <c r="U9" s="116">
        <v>13.08</v>
      </c>
      <c r="V9" s="116">
        <v>17.13</v>
      </c>
      <c r="W9" s="116">
        <v>0</v>
      </c>
      <c r="X9" s="116">
        <v>0</v>
      </c>
      <c r="Y9" s="111">
        <v>0</v>
      </c>
      <c r="Z9" s="112">
        <v>59.5</v>
      </c>
      <c r="AA9" s="111">
        <v>0</v>
      </c>
      <c r="AB9" s="111">
        <v>0</v>
      </c>
      <c r="AC9" s="111">
        <v>0</v>
      </c>
      <c r="AD9" s="114">
        <v>167.68</v>
      </c>
      <c r="AE9" s="116">
        <v>31.86</v>
      </c>
      <c r="AF9" s="116">
        <v>0</v>
      </c>
      <c r="AG9" s="111">
        <v>0</v>
      </c>
      <c r="AH9" s="111">
        <v>0</v>
      </c>
      <c r="AI9" s="111">
        <v>9.35</v>
      </c>
    </row>
    <row r="10" spans="1:35" ht="37.5" customHeight="1" x14ac:dyDescent="0.2">
      <c r="A10" s="141"/>
      <c r="B10" s="133" t="s">
        <v>95</v>
      </c>
      <c r="C10" s="134">
        <f t="shared" si="0"/>
        <v>1906.6900000000003</v>
      </c>
      <c r="D10" s="132" t="s">
        <v>45</v>
      </c>
      <c r="E10" s="111">
        <v>0</v>
      </c>
      <c r="F10" s="111">
        <v>0</v>
      </c>
      <c r="G10" s="111">
        <v>0</v>
      </c>
      <c r="H10" s="111">
        <v>0</v>
      </c>
      <c r="I10" s="111">
        <v>0</v>
      </c>
      <c r="J10" s="111">
        <v>0</v>
      </c>
      <c r="K10" s="111">
        <v>0</v>
      </c>
      <c r="L10" s="111">
        <v>0</v>
      </c>
      <c r="M10" s="111">
        <v>0</v>
      </c>
      <c r="N10" s="116">
        <f>894.35+278.03+285.91+365.51</f>
        <v>1823.8000000000002</v>
      </c>
      <c r="O10" s="111">
        <v>0</v>
      </c>
      <c r="P10" s="111">
        <v>0</v>
      </c>
      <c r="Q10" s="111">
        <v>0</v>
      </c>
      <c r="R10" s="111">
        <v>0</v>
      </c>
      <c r="S10" s="111">
        <v>0</v>
      </c>
      <c r="T10" s="111">
        <v>0</v>
      </c>
      <c r="U10" s="111">
        <v>0</v>
      </c>
      <c r="V10" s="111">
        <v>0</v>
      </c>
      <c r="W10" s="111">
        <v>52</v>
      </c>
      <c r="X10" s="111">
        <v>0</v>
      </c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1">
        <v>0</v>
      </c>
      <c r="AE10" s="111">
        <v>0</v>
      </c>
      <c r="AF10" s="111">
        <v>30.89</v>
      </c>
      <c r="AG10" s="111">
        <v>0</v>
      </c>
      <c r="AH10" s="111">
        <v>0</v>
      </c>
      <c r="AI10" s="111">
        <v>0</v>
      </c>
    </row>
    <row r="11" spans="1:35" ht="37.5" customHeight="1" x14ac:dyDescent="0.2">
      <c r="A11" s="139" t="s">
        <v>13</v>
      </c>
      <c r="B11" s="135" t="s">
        <v>11</v>
      </c>
      <c r="C11" s="131">
        <f t="shared" si="0"/>
        <v>313.35399999999998</v>
      </c>
      <c r="D11" s="132" t="s">
        <v>45</v>
      </c>
      <c r="E11" s="116">
        <v>50</v>
      </c>
      <c r="F11" s="111">
        <v>0</v>
      </c>
      <c r="G11" s="111">
        <v>0</v>
      </c>
      <c r="H11" s="111">
        <v>0</v>
      </c>
      <c r="I11" s="111">
        <v>0</v>
      </c>
      <c r="J11" s="111">
        <v>0</v>
      </c>
      <c r="K11" s="112">
        <v>22.6</v>
      </c>
      <c r="L11" s="112">
        <v>41.88</v>
      </c>
      <c r="M11" s="112">
        <v>0</v>
      </c>
      <c r="N11" s="111">
        <v>0</v>
      </c>
      <c r="O11" s="111">
        <v>0</v>
      </c>
      <c r="P11" s="111">
        <v>0</v>
      </c>
      <c r="Q11" s="112">
        <v>15</v>
      </c>
      <c r="R11" s="112">
        <v>29.2</v>
      </c>
      <c r="S11" s="111">
        <v>0</v>
      </c>
      <c r="T11" s="112">
        <v>5.22</v>
      </c>
      <c r="U11" s="111">
        <v>0</v>
      </c>
      <c r="V11" s="111">
        <v>0</v>
      </c>
      <c r="W11" s="111">
        <v>0</v>
      </c>
      <c r="X11" s="111">
        <v>0</v>
      </c>
      <c r="Y11" s="112">
        <v>27.75</v>
      </c>
      <c r="Z11" s="112">
        <v>15.2</v>
      </c>
      <c r="AA11" s="116">
        <v>9.65</v>
      </c>
      <c r="AB11" s="112">
        <v>11.024000000000001</v>
      </c>
      <c r="AC11" s="113">
        <v>4.04</v>
      </c>
      <c r="AD11" s="112">
        <v>15.96</v>
      </c>
      <c r="AE11" s="111">
        <v>0</v>
      </c>
      <c r="AF11" s="111">
        <v>0</v>
      </c>
      <c r="AG11" s="112">
        <v>25.6</v>
      </c>
      <c r="AH11" s="112">
        <v>40.229999999999997</v>
      </c>
      <c r="AI11" s="111">
        <v>0</v>
      </c>
    </row>
    <row r="12" spans="1:35" ht="37.5" customHeight="1" x14ac:dyDescent="0.2">
      <c r="A12" s="140"/>
      <c r="B12" s="130" t="s">
        <v>35</v>
      </c>
      <c r="C12" s="136">
        <f t="shared" si="0"/>
        <v>252.80999999999997</v>
      </c>
      <c r="D12" s="132" t="s">
        <v>44</v>
      </c>
      <c r="E12" s="111">
        <v>0</v>
      </c>
      <c r="F12" s="116">
        <v>0</v>
      </c>
      <c r="G12" s="116">
        <v>62.55</v>
      </c>
      <c r="H12" s="116">
        <v>24.37</v>
      </c>
      <c r="I12" s="116">
        <v>5.18</v>
      </c>
      <c r="J12" s="116">
        <v>8.6</v>
      </c>
      <c r="K12" s="111">
        <v>0</v>
      </c>
      <c r="L12" s="111">
        <v>0</v>
      </c>
      <c r="M12" s="111">
        <v>0</v>
      </c>
      <c r="N12" s="111">
        <v>0</v>
      </c>
      <c r="O12" s="116">
        <v>6.98</v>
      </c>
      <c r="P12" s="116">
        <v>5.62</v>
      </c>
      <c r="Q12" s="111">
        <v>0</v>
      </c>
      <c r="R12" s="111">
        <v>0</v>
      </c>
      <c r="S12" s="111">
        <v>0</v>
      </c>
      <c r="T12" s="111">
        <v>0</v>
      </c>
      <c r="U12" s="116">
        <v>111.16</v>
      </c>
      <c r="V12" s="116">
        <v>3.93</v>
      </c>
      <c r="W12" s="116">
        <v>0</v>
      </c>
      <c r="X12" s="116">
        <v>2.5</v>
      </c>
      <c r="Y12" s="111">
        <v>0</v>
      </c>
      <c r="Z12" s="111">
        <v>0</v>
      </c>
      <c r="AA12" s="111">
        <v>0</v>
      </c>
      <c r="AB12" s="111">
        <v>0</v>
      </c>
      <c r="AC12" s="111">
        <v>0</v>
      </c>
      <c r="AD12" s="111">
        <v>0</v>
      </c>
      <c r="AE12" s="116">
        <v>10.38</v>
      </c>
      <c r="AF12" s="116">
        <v>11.54</v>
      </c>
      <c r="AG12" s="111">
        <v>0</v>
      </c>
      <c r="AH12" s="111">
        <v>0</v>
      </c>
      <c r="AI12" s="116">
        <v>0</v>
      </c>
    </row>
    <row r="13" spans="1:35" ht="37.5" customHeight="1" x14ac:dyDescent="0.2">
      <c r="A13" s="141"/>
      <c r="B13" s="133" t="s">
        <v>95</v>
      </c>
      <c r="C13" s="134">
        <f t="shared" si="0"/>
        <v>416.46000000000004</v>
      </c>
      <c r="D13" s="132" t="s">
        <v>44</v>
      </c>
      <c r="E13" s="111">
        <v>0</v>
      </c>
      <c r="F13" s="111">
        <v>27.34</v>
      </c>
      <c r="G13" s="111">
        <v>0</v>
      </c>
      <c r="H13" s="111">
        <v>0</v>
      </c>
      <c r="I13" s="111">
        <v>0</v>
      </c>
      <c r="J13" s="111">
        <v>0</v>
      </c>
      <c r="K13" s="111">
        <v>0</v>
      </c>
      <c r="L13" s="111">
        <v>0</v>
      </c>
      <c r="M13" s="114">
        <v>13</v>
      </c>
      <c r="N13" s="116">
        <v>368</v>
      </c>
      <c r="O13" s="111">
        <v>0</v>
      </c>
      <c r="P13" s="111">
        <v>0</v>
      </c>
      <c r="Q13" s="111">
        <v>0</v>
      </c>
      <c r="R13" s="111">
        <v>0</v>
      </c>
      <c r="S13" s="111">
        <v>0</v>
      </c>
      <c r="T13" s="111">
        <v>0</v>
      </c>
      <c r="U13" s="111">
        <v>0</v>
      </c>
      <c r="V13" s="111">
        <v>0</v>
      </c>
      <c r="W13" s="111">
        <v>0</v>
      </c>
      <c r="X13" s="111">
        <v>0</v>
      </c>
      <c r="Y13" s="111">
        <v>0</v>
      </c>
      <c r="Z13" s="111">
        <v>0</v>
      </c>
      <c r="AA13" s="111">
        <v>0</v>
      </c>
      <c r="AB13" s="111">
        <v>0</v>
      </c>
      <c r="AC13" s="111">
        <v>0</v>
      </c>
      <c r="AD13" s="111">
        <v>0</v>
      </c>
      <c r="AE13" s="111">
        <v>0</v>
      </c>
      <c r="AF13" s="111">
        <v>0</v>
      </c>
      <c r="AG13" s="111">
        <v>0</v>
      </c>
      <c r="AH13" s="111">
        <v>0</v>
      </c>
      <c r="AI13" s="111">
        <v>8.1199999999999992</v>
      </c>
    </row>
    <row r="14" spans="1:35" ht="37.5" customHeight="1" x14ac:dyDescent="0.2">
      <c r="A14" s="150" t="s">
        <v>14</v>
      </c>
      <c r="B14" s="52" t="s">
        <v>12</v>
      </c>
      <c r="C14" s="74">
        <f t="shared" si="0"/>
        <v>813.43</v>
      </c>
      <c r="D14" s="53" t="s">
        <v>44</v>
      </c>
      <c r="E14" s="77">
        <v>29.3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117">
        <v>56</v>
      </c>
      <c r="L14" s="117">
        <v>54.4</v>
      </c>
      <c r="M14" s="117">
        <v>0</v>
      </c>
      <c r="N14" s="111">
        <v>0</v>
      </c>
      <c r="O14" s="111">
        <v>0</v>
      </c>
      <c r="P14" s="111">
        <v>0</v>
      </c>
      <c r="Q14" s="117">
        <v>7.5</v>
      </c>
      <c r="R14" s="112">
        <v>28.1</v>
      </c>
      <c r="S14" s="111">
        <v>0</v>
      </c>
      <c r="T14" s="112">
        <v>10.88</v>
      </c>
      <c r="U14" s="111">
        <v>0</v>
      </c>
      <c r="V14" s="111">
        <v>0</v>
      </c>
      <c r="W14" s="111">
        <v>0</v>
      </c>
      <c r="X14" s="111"/>
      <c r="Y14" s="112">
        <v>99.66</v>
      </c>
      <c r="Z14" s="112">
        <v>46.4</v>
      </c>
      <c r="AA14" s="116">
        <v>39.22</v>
      </c>
      <c r="AB14" s="117">
        <v>44.53</v>
      </c>
      <c r="AC14" s="113">
        <v>2.74</v>
      </c>
      <c r="AD14" s="117">
        <v>82.7</v>
      </c>
      <c r="AE14" s="111">
        <v>0</v>
      </c>
      <c r="AF14" s="111">
        <v>0</v>
      </c>
      <c r="AG14" s="112">
        <v>205.8</v>
      </c>
      <c r="AH14" s="80">
        <v>106.2</v>
      </c>
      <c r="AI14" s="75">
        <v>0</v>
      </c>
    </row>
    <row r="15" spans="1:35" ht="37.5" customHeight="1" x14ac:dyDescent="0.2">
      <c r="A15" s="151"/>
      <c r="B15" s="94" t="s">
        <v>49</v>
      </c>
      <c r="C15" s="79">
        <f t="shared" si="0"/>
        <v>1073.68</v>
      </c>
      <c r="D15" s="53" t="s">
        <v>45</v>
      </c>
      <c r="E15" s="75">
        <v>0</v>
      </c>
      <c r="F15" s="77">
        <v>117.46</v>
      </c>
      <c r="G15" s="77">
        <v>95.65</v>
      </c>
      <c r="H15" s="77">
        <v>162.01</v>
      </c>
      <c r="I15" s="77">
        <v>109.81</v>
      </c>
      <c r="J15" s="77">
        <v>135.37</v>
      </c>
      <c r="K15" s="111">
        <v>0</v>
      </c>
      <c r="L15" s="111">
        <v>0</v>
      </c>
      <c r="M15" s="111">
        <v>0</v>
      </c>
      <c r="N15" s="111">
        <v>0</v>
      </c>
      <c r="O15" s="116">
        <v>17.47</v>
      </c>
      <c r="P15" s="116">
        <v>8.77</v>
      </c>
      <c r="Q15" s="111">
        <v>0</v>
      </c>
      <c r="R15" s="111">
        <v>0</v>
      </c>
      <c r="S15" s="116">
        <v>54.48</v>
      </c>
      <c r="T15" s="111">
        <v>0</v>
      </c>
      <c r="U15" s="116">
        <v>60.43</v>
      </c>
      <c r="V15" s="116">
        <v>8.57</v>
      </c>
      <c r="W15" s="116">
        <v>0</v>
      </c>
      <c r="X15" s="116"/>
      <c r="Y15" s="114">
        <v>0</v>
      </c>
      <c r="Z15" s="111">
        <v>0</v>
      </c>
      <c r="AA15" s="111">
        <v>0</v>
      </c>
      <c r="AB15" s="111">
        <v>0</v>
      </c>
      <c r="AC15" s="111">
        <v>0</v>
      </c>
      <c r="AD15" s="114">
        <v>70.2</v>
      </c>
      <c r="AE15" s="111">
        <v>0</v>
      </c>
      <c r="AF15" s="116">
        <v>230.52</v>
      </c>
      <c r="AG15" s="111">
        <v>0</v>
      </c>
      <c r="AH15" s="75">
        <v>0</v>
      </c>
      <c r="AI15" s="77">
        <v>2.94</v>
      </c>
    </row>
    <row r="16" spans="1:35" ht="37.5" customHeight="1" x14ac:dyDescent="0.2">
      <c r="A16" s="152"/>
      <c r="B16" s="96" t="s">
        <v>95</v>
      </c>
      <c r="C16" s="79">
        <f t="shared" si="0"/>
        <v>1507.12</v>
      </c>
      <c r="D16" s="53" t="s">
        <v>45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75">
        <v>0</v>
      </c>
      <c r="K16" s="111">
        <v>0</v>
      </c>
      <c r="L16" s="111">
        <v>0</v>
      </c>
      <c r="M16" s="111">
        <v>0</v>
      </c>
      <c r="N16" s="111">
        <v>1501.62</v>
      </c>
      <c r="O16" s="111">
        <v>0</v>
      </c>
      <c r="P16" s="111">
        <v>0</v>
      </c>
      <c r="Q16" s="111">
        <v>0</v>
      </c>
      <c r="R16" s="111">
        <v>0</v>
      </c>
      <c r="S16" s="111">
        <v>0</v>
      </c>
      <c r="T16" s="111">
        <v>0</v>
      </c>
      <c r="U16" s="111">
        <v>0</v>
      </c>
      <c r="V16" s="111">
        <v>0</v>
      </c>
      <c r="W16" s="111">
        <v>0</v>
      </c>
      <c r="X16" s="111">
        <v>5.5</v>
      </c>
      <c r="Y16" s="111">
        <v>0</v>
      </c>
      <c r="Z16" s="111">
        <v>0</v>
      </c>
      <c r="AA16" s="111">
        <v>0</v>
      </c>
      <c r="AB16" s="111">
        <v>0</v>
      </c>
      <c r="AC16" s="111">
        <v>0</v>
      </c>
      <c r="AD16" s="111">
        <v>0</v>
      </c>
      <c r="AE16" s="111">
        <v>0</v>
      </c>
      <c r="AF16" s="111">
        <v>0</v>
      </c>
      <c r="AG16" s="111">
        <v>0</v>
      </c>
      <c r="AH16" s="75">
        <v>0</v>
      </c>
      <c r="AI16" s="75">
        <v>0</v>
      </c>
    </row>
    <row r="17" spans="1:36" ht="18.75" customHeight="1" x14ac:dyDescent="0.2">
      <c r="A17" s="11"/>
      <c r="B17" s="12"/>
      <c r="C17" s="81"/>
      <c r="D17" s="82"/>
      <c r="E17" s="83"/>
      <c r="F17" s="84"/>
      <c r="G17" s="85"/>
      <c r="H17" s="84"/>
      <c r="I17" s="85"/>
      <c r="J17" s="84"/>
      <c r="K17" s="118"/>
      <c r="L17" s="118"/>
      <c r="M17" s="118"/>
      <c r="N17" s="119"/>
      <c r="O17" s="119"/>
      <c r="P17" s="119"/>
      <c r="Q17" s="118"/>
      <c r="R17" s="118"/>
      <c r="S17" s="120"/>
      <c r="T17" s="118"/>
      <c r="U17" s="119"/>
      <c r="V17" s="119"/>
      <c r="W17" s="119"/>
      <c r="X17" s="119"/>
      <c r="Y17" s="118"/>
      <c r="Z17" s="118"/>
      <c r="AA17" s="120"/>
      <c r="AB17" s="118"/>
      <c r="AC17" s="120"/>
      <c r="AD17" s="118"/>
      <c r="AE17" s="119"/>
      <c r="AF17" s="119"/>
      <c r="AG17" s="118"/>
      <c r="AH17" s="83"/>
      <c r="AI17" s="84"/>
    </row>
    <row r="18" spans="1:36" ht="45.75" customHeight="1" x14ac:dyDescent="0.25">
      <c r="A18" s="153" t="s">
        <v>46</v>
      </c>
      <c r="B18" s="153"/>
      <c r="C18" s="74">
        <f>SUM(C7:C16)</f>
        <v>9558.4240000000027</v>
      </c>
      <c r="D18" s="95" t="s">
        <v>43</v>
      </c>
      <c r="E18" s="86">
        <f>SUM(E7:E16)</f>
        <v>181.4</v>
      </c>
      <c r="F18" s="86">
        <f t="shared" ref="F18:AI18" si="1">SUM(F7:F16)</f>
        <v>243.72</v>
      </c>
      <c r="G18" s="86">
        <f t="shared" si="1"/>
        <v>345.13</v>
      </c>
      <c r="H18" s="86">
        <f t="shared" si="1"/>
        <v>203.20999999999998</v>
      </c>
      <c r="I18" s="86">
        <f t="shared" si="1"/>
        <v>184.76</v>
      </c>
      <c r="J18" s="86">
        <f t="shared" si="1"/>
        <v>176.01</v>
      </c>
      <c r="K18" s="121">
        <f t="shared" si="1"/>
        <v>184.1</v>
      </c>
      <c r="L18" s="121">
        <f t="shared" si="1"/>
        <v>240</v>
      </c>
      <c r="M18" s="121">
        <f t="shared" si="1"/>
        <v>13</v>
      </c>
      <c r="N18" s="121">
        <f t="shared" si="1"/>
        <v>3693.42</v>
      </c>
      <c r="O18" s="121">
        <f t="shared" si="1"/>
        <v>44.55</v>
      </c>
      <c r="P18" s="121">
        <f t="shared" si="1"/>
        <v>41.75</v>
      </c>
      <c r="Q18" s="121">
        <f t="shared" si="1"/>
        <v>102.23</v>
      </c>
      <c r="R18" s="121">
        <f t="shared" si="1"/>
        <v>249.61999999999998</v>
      </c>
      <c r="S18" s="121">
        <f t="shared" si="1"/>
        <v>54.48</v>
      </c>
      <c r="T18" s="121">
        <f t="shared" si="1"/>
        <v>51.63</v>
      </c>
      <c r="U18" s="121">
        <f t="shared" si="1"/>
        <v>184.67</v>
      </c>
      <c r="V18" s="121">
        <f t="shared" si="1"/>
        <v>29.63</v>
      </c>
      <c r="W18" s="121">
        <f t="shared" si="1"/>
        <v>52</v>
      </c>
      <c r="X18" s="121">
        <f t="shared" si="1"/>
        <v>8</v>
      </c>
      <c r="Y18" s="121">
        <f t="shared" si="1"/>
        <v>253.5</v>
      </c>
      <c r="Z18" s="121">
        <f t="shared" si="1"/>
        <v>121.1</v>
      </c>
      <c r="AA18" s="121">
        <f t="shared" si="1"/>
        <v>230.15</v>
      </c>
      <c r="AB18" s="121">
        <f t="shared" si="1"/>
        <v>192.67400000000001</v>
      </c>
      <c r="AC18" s="121">
        <f t="shared" si="1"/>
        <v>31.839999999999996</v>
      </c>
      <c r="AD18" s="121">
        <f t="shared" si="1"/>
        <v>594.62</v>
      </c>
      <c r="AE18" s="121">
        <f t="shared" si="1"/>
        <v>42.24</v>
      </c>
      <c r="AF18" s="121">
        <f t="shared" si="1"/>
        <v>272.95</v>
      </c>
      <c r="AG18" s="121">
        <f t="shared" si="1"/>
        <v>905.60000000000014</v>
      </c>
      <c r="AH18" s="86">
        <f t="shared" si="1"/>
        <v>610.03000000000009</v>
      </c>
      <c r="AI18" s="86">
        <f t="shared" si="1"/>
        <v>20.41</v>
      </c>
      <c r="AJ18" s="104"/>
    </row>
    <row r="19" spans="1:36" ht="15.75" customHeight="1" x14ac:dyDescent="0.2">
      <c r="A19" s="15"/>
      <c r="B19" s="16"/>
      <c r="C19" s="34"/>
      <c r="D19" s="17"/>
      <c r="E19" s="87"/>
      <c r="F19" s="88"/>
      <c r="G19" s="88"/>
      <c r="H19" s="88"/>
      <c r="I19" s="88"/>
      <c r="J19" s="88"/>
      <c r="K19" s="105"/>
      <c r="L19" s="105"/>
      <c r="M19" s="105"/>
      <c r="N19" s="106"/>
      <c r="O19" s="107"/>
      <c r="P19" s="106"/>
      <c r="Q19" s="105"/>
      <c r="R19" s="105"/>
      <c r="S19" s="106"/>
      <c r="T19" s="105"/>
      <c r="U19" s="106"/>
      <c r="V19" s="106"/>
      <c r="W19" s="106"/>
      <c r="X19" s="106"/>
      <c r="Y19" s="105"/>
      <c r="Z19" s="105"/>
      <c r="AA19" s="106"/>
      <c r="AB19" s="105"/>
      <c r="AC19" s="106"/>
      <c r="AD19" s="105"/>
      <c r="AE19" s="106"/>
      <c r="AF19" s="106"/>
      <c r="AG19" s="105"/>
      <c r="AH19" s="105"/>
      <c r="AI19" s="89"/>
    </row>
    <row r="20" spans="1:36" ht="32.25" customHeight="1" x14ac:dyDescent="0.25">
      <c r="A20" s="142" t="s">
        <v>16</v>
      </c>
      <c r="B20" s="142"/>
      <c r="C20" s="90"/>
      <c r="D20" s="17"/>
      <c r="E20" s="87"/>
      <c r="F20" s="88"/>
      <c r="G20" s="88"/>
      <c r="H20" s="88"/>
      <c r="I20" s="88"/>
      <c r="J20" s="88"/>
      <c r="K20" s="105"/>
      <c r="L20" s="105"/>
      <c r="M20" s="105"/>
      <c r="N20" s="106"/>
      <c r="O20" s="107"/>
      <c r="P20" s="106"/>
      <c r="Q20" s="105"/>
      <c r="R20" s="105"/>
      <c r="S20" s="106"/>
      <c r="T20" s="105"/>
      <c r="U20" s="106"/>
      <c r="V20" s="106"/>
      <c r="W20" s="106"/>
      <c r="X20" s="106"/>
      <c r="Y20" s="105"/>
      <c r="Z20" s="105"/>
      <c r="AA20" s="106"/>
      <c r="AB20" s="105"/>
      <c r="AC20" s="106"/>
      <c r="AD20" s="105"/>
      <c r="AE20" s="106"/>
      <c r="AF20" s="106"/>
      <c r="AG20" s="105"/>
      <c r="AH20" s="105"/>
      <c r="AI20" s="89"/>
    </row>
    <row r="21" spans="1:36" ht="30" customHeight="1" x14ac:dyDescent="0.2">
      <c r="A21" s="143" t="s">
        <v>17</v>
      </c>
      <c r="B21" s="143"/>
      <c r="C21" s="79">
        <f t="shared" ref="C21:C36" si="2">SUM(E21:AI21)</f>
        <v>127</v>
      </c>
      <c r="D21" s="95" t="s">
        <v>18</v>
      </c>
      <c r="E21" s="91">
        <v>11</v>
      </c>
      <c r="F21" s="91">
        <v>4</v>
      </c>
      <c r="G21" s="92">
        <v>3</v>
      </c>
      <c r="H21" s="92">
        <v>3</v>
      </c>
      <c r="I21" s="92">
        <v>3</v>
      </c>
      <c r="J21" s="92">
        <v>2</v>
      </c>
      <c r="K21" s="122">
        <v>8</v>
      </c>
      <c r="L21" s="122">
        <v>2</v>
      </c>
      <c r="M21" s="122">
        <v>2</v>
      </c>
      <c r="N21" s="123">
        <v>31</v>
      </c>
      <c r="O21" s="123">
        <v>3</v>
      </c>
      <c r="P21" s="123">
        <v>2</v>
      </c>
      <c r="Q21" s="122">
        <v>5</v>
      </c>
      <c r="R21" s="122">
        <v>7</v>
      </c>
      <c r="S21" s="123">
        <v>0</v>
      </c>
      <c r="T21" s="122">
        <v>2</v>
      </c>
      <c r="U21" s="123">
        <v>3</v>
      </c>
      <c r="V21" s="123">
        <v>1</v>
      </c>
      <c r="W21" s="123">
        <v>1</v>
      </c>
      <c r="X21" s="123">
        <v>1</v>
      </c>
      <c r="Y21" s="122">
        <v>6</v>
      </c>
      <c r="Z21" s="122">
        <v>4</v>
      </c>
      <c r="AA21" s="123">
        <v>2</v>
      </c>
      <c r="AB21" s="122">
        <v>2</v>
      </c>
      <c r="AC21" s="123">
        <v>1</v>
      </c>
      <c r="AD21" s="122">
        <v>2</v>
      </c>
      <c r="AE21" s="123">
        <v>2</v>
      </c>
      <c r="AF21" s="123">
        <v>1</v>
      </c>
      <c r="AG21" s="122">
        <v>2</v>
      </c>
      <c r="AH21" s="91">
        <v>10</v>
      </c>
      <c r="AI21" s="92">
        <v>1</v>
      </c>
    </row>
    <row r="22" spans="1:36" ht="30" customHeight="1" x14ac:dyDescent="0.2">
      <c r="A22" s="143" t="s">
        <v>19</v>
      </c>
      <c r="B22" s="143"/>
      <c r="C22" s="79">
        <f t="shared" si="2"/>
        <v>12</v>
      </c>
      <c r="D22" s="95" t="s">
        <v>18</v>
      </c>
      <c r="E22" s="91">
        <v>1</v>
      </c>
      <c r="F22" s="91">
        <v>1</v>
      </c>
      <c r="G22" s="92">
        <v>1</v>
      </c>
      <c r="H22" s="92">
        <v>1</v>
      </c>
      <c r="I22" s="92">
        <v>0</v>
      </c>
      <c r="J22" s="92">
        <v>0</v>
      </c>
      <c r="K22" s="122">
        <v>0</v>
      </c>
      <c r="L22" s="122">
        <v>1</v>
      </c>
      <c r="M22" s="122">
        <v>0</v>
      </c>
      <c r="N22" s="123">
        <v>1</v>
      </c>
      <c r="O22" s="123">
        <v>0</v>
      </c>
      <c r="P22" s="123">
        <v>0</v>
      </c>
      <c r="Q22" s="122">
        <v>0</v>
      </c>
      <c r="R22" s="122">
        <v>1</v>
      </c>
      <c r="S22" s="123">
        <v>0</v>
      </c>
      <c r="T22" s="122">
        <v>0</v>
      </c>
      <c r="U22" s="123">
        <v>0</v>
      </c>
      <c r="V22" s="123">
        <v>1</v>
      </c>
      <c r="W22" s="123">
        <v>0</v>
      </c>
      <c r="X22" s="123">
        <v>0</v>
      </c>
      <c r="Y22" s="122">
        <v>1</v>
      </c>
      <c r="Z22" s="122">
        <v>1</v>
      </c>
      <c r="AA22" s="122">
        <v>1</v>
      </c>
      <c r="AB22" s="122">
        <v>0</v>
      </c>
      <c r="AC22" s="123">
        <v>0</v>
      </c>
      <c r="AD22" s="122">
        <v>0</v>
      </c>
      <c r="AE22" s="123">
        <v>1</v>
      </c>
      <c r="AF22" s="123">
        <v>0</v>
      </c>
      <c r="AG22" s="122">
        <v>0</v>
      </c>
      <c r="AH22" s="91">
        <v>0</v>
      </c>
      <c r="AI22" s="92">
        <v>0</v>
      </c>
    </row>
    <row r="23" spans="1:36" ht="30" customHeight="1" x14ac:dyDescent="0.2">
      <c r="A23" s="143" t="s">
        <v>20</v>
      </c>
      <c r="B23" s="143"/>
      <c r="C23" s="79">
        <f t="shared" si="2"/>
        <v>71</v>
      </c>
      <c r="D23" s="95" t="s">
        <v>18</v>
      </c>
      <c r="E23" s="91">
        <v>3</v>
      </c>
      <c r="F23" s="91">
        <v>2</v>
      </c>
      <c r="G23" s="92">
        <v>2</v>
      </c>
      <c r="H23" s="92">
        <v>2</v>
      </c>
      <c r="I23" s="92">
        <v>1</v>
      </c>
      <c r="J23" s="92">
        <v>2</v>
      </c>
      <c r="K23" s="122">
        <v>4</v>
      </c>
      <c r="L23" s="122">
        <v>0</v>
      </c>
      <c r="M23" s="122">
        <v>1</v>
      </c>
      <c r="N23" s="123">
        <v>12</v>
      </c>
      <c r="O23" s="123">
        <v>2</v>
      </c>
      <c r="P23" s="123">
        <v>1</v>
      </c>
      <c r="Q23" s="122">
        <v>2</v>
      </c>
      <c r="R23" s="122">
        <v>3</v>
      </c>
      <c r="S23" s="123">
        <v>0</v>
      </c>
      <c r="T23" s="122">
        <v>2</v>
      </c>
      <c r="U23" s="123">
        <v>2</v>
      </c>
      <c r="V23" s="123">
        <v>0</v>
      </c>
      <c r="W23" s="123">
        <v>0</v>
      </c>
      <c r="X23" s="123">
        <v>1</v>
      </c>
      <c r="Y23" s="122">
        <v>4</v>
      </c>
      <c r="Z23" s="122">
        <v>2</v>
      </c>
      <c r="AA23" s="122">
        <v>1</v>
      </c>
      <c r="AB23" s="122">
        <v>2</v>
      </c>
      <c r="AC23" s="123">
        <v>1</v>
      </c>
      <c r="AD23" s="122">
        <v>0</v>
      </c>
      <c r="AE23" s="123">
        <v>2</v>
      </c>
      <c r="AF23" s="123">
        <v>1</v>
      </c>
      <c r="AG23" s="122">
        <v>5</v>
      </c>
      <c r="AH23" s="91">
        <v>10</v>
      </c>
      <c r="AI23" s="92">
        <v>1</v>
      </c>
    </row>
    <row r="24" spans="1:36" ht="30" customHeight="1" x14ac:dyDescent="0.2">
      <c r="A24" s="143" t="s">
        <v>21</v>
      </c>
      <c r="B24" s="143"/>
      <c r="C24" s="79">
        <f t="shared" si="2"/>
        <v>28</v>
      </c>
      <c r="D24" s="95" t="s">
        <v>18</v>
      </c>
      <c r="E24" s="91">
        <v>1</v>
      </c>
      <c r="F24" s="91">
        <v>0</v>
      </c>
      <c r="G24" s="92">
        <v>0</v>
      </c>
      <c r="H24" s="92">
        <v>0</v>
      </c>
      <c r="I24" s="92">
        <v>0</v>
      </c>
      <c r="J24" s="92">
        <v>0</v>
      </c>
      <c r="K24" s="122">
        <v>2</v>
      </c>
      <c r="L24" s="122">
        <v>0</v>
      </c>
      <c r="M24" s="122">
        <v>1</v>
      </c>
      <c r="N24" s="123">
        <v>8</v>
      </c>
      <c r="O24" s="123">
        <v>0</v>
      </c>
      <c r="P24" s="123">
        <v>0</v>
      </c>
      <c r="Q24" s="122">
        <v>1</v>
      </c>
      <c r="R24" s="122">
        <v>1</v>
      </c>
      <c r="S24" s="123">
        <v>0</v>
      </c>
      <c r="T24" s="122">
        <v>1</v>
      </c>
      <c r="U24" s="123">
        <v>0</v>
      </c>
      <c r="V24" s="123">
        <v>0</v>
      </c>
      <c r="W24" s="123">
        <v>0</v>
      </c>
      <c r="X24" s="123">
        <v>0</v>
      </c>
      <c r="Y24" s="122">
        <v>2</v>
      </c>
      <c r="Z24" s="122">
        <v>0</v>
      </c>
      <c r="AA24" s="122">
        <v>1</v>
      </c>
      <c r="AB24" s="122">
        <v>2</v>
      </c>
      <c r="AC24" s="123">
        <v>0</v>
      </c>
      <c r="AD24" s="122">
        <v>2</v>
      </c>
      <c r="AE24" s="123">
        <v>0</v>
      </c>
      <c r="AF24" s="123">
        <v>0</v>
      </c>
      <c r="AG24" s="122">
        <v>2</v>
      </c>
      <c r="AH24" s="91">
        <v>4</v>
      </c>
      <c r="AI24" s="92">
        <v>0</v>
      </c>
    </row>
    <row r="25" spans="1:36" ht="30" customHeight="1" x14ac:dyDescent="0.2">
      <c r="A25" s="143" t="s">
        <v>22</v>
      </c>
      <c r="B25" s="143"/>
      <c r="C25" s="79">
        <f t="shared" si="2"/>
        <v>4</v>
      </c>
      <c r="D25" s="95" t="s">
        <v>18</v>
      </c>
      <c r="E25" s="91">
        <v>1</v>
      </c>
      <c r="F25" s="91">
        <v>0</v>
      </c>
      <c r="G25" s="92">
        <v>0</v>
      </c>
      <c r="H25" s="92">
        <v>0</v>
      </c>
      <c r="I25" s="92">
        <v>0</v>
      </c>
      <c r="J25" s="92">
        <v>0</v>
      </c>
      <c r="K25" s="122">
        <v>0</v>
      </c>
      <c r="L25" s="122">
        <v>0</v>
      </c>
      <c r="M25" s="122">
        <v>0</v>
      </c>
      <c r="N25" s="123">
        <v>2</v>
      </c>
      <c r="O25" s="123">
        <v>0</v>
      </c>
      <c r="P25" s="123">
        <v>0</v>
      </c>
      <c r="Q25" s="122">
        <v>0</v>
      </c>
      <c r="R25" s="122">
        <v>1</v>
      </c>
      <c r="S25" s="123">
        <v>0</v>
      </c>
      <c r="T25" s="122">
        <v>0</v>
      </c>
      <c r="U25" s="123">
        <v>0</v>
      </c>
      <c r="V25" s="123">
        <v>0</v>
      </c>
      <c r="W25" s="123">
        <v>0</v>
      </c>
      <c r="X25" s="123">
        <v>0</v>
      </c>
      <c r="Y25" s="122">
        <v>0</v>
      </c>
      <c r="Z25" s="122">
        <v>0</v>
      </c>
      <c r="AA25" s="122">
        <v>0</v>
      </c>
      <c r="AB25" s="122">
        <v>0</v>
      </c>
      <c r="AC25" s="123">
        <v>0</v>
      </c>
      <c r="AD25" s="122">
        <v>0</v>
      </c>
      <c r="AE25" s="123">
        <v>0</v>
      </c>
      <c r="AF25" s="123">
        <v>0</v>
      </c>
      <c r="AG25" s="122">
        <v>0</v>
      </c>
      <c r="AH25" s="91">
        <v>0</v>
      </c>
      <c r="AI25" s="92">
        <v>0</v>
      </c>
    </row>
    <row r="26" spans="1:36" ht="30" customHeight="1" x14ac:dyDescent="0.2">
      <c r="A26" s="143" t="s">
        <v>23</v>
      </c>
      <c r="B26" s="143"/>
      <c r="C26" s="79">
        <f t="shared" si="2"/>
        <v>36</v>
      </c>
      <c r="D26" s="95" t="s">
        <v>18</v>
      </c>
      <c r="E26" s="91">
        <v>5</v>
      </c>
      <c r="F26" s="91">
        <v>0</v>
      </c>
      <c r="G26" s="92">
        <v>0</v>
      </c>
      <c r="H26" s="92">
        <v>0</v>
      </c>
      <c r="I26" s="92">
        <v>0</v>
      </c>
      <c r="J26" s="92">
        <v>2</v>
      </c>
      <c r="K26" s="122">
        <v>1</v>
      </c>
      <c r="L26" s="122">
        <v>1</v>
      </c>
      <c r="M26" s="122">
        <v>1</v>
      </c>
      <c r="N26" s="123">
        <v>9</v>
      </c>
      <c r="O26" s="123">
        <v>0</v>
      </c>
      <c r="P26" s="123">
        <v>0</v>
      </c>
      <c r="Q26" s="122">
        <v>2</v>
      </c>
      <c r="R26" s="122">
        <v>2</v>
      </c>
      <c r="S26" s="123">
        <v>0</v>
      </c>
      <c r="T26" s="122">
        <v>0</v>
      </c>
      <c r="U26" s="123">
        <v>1</v>
      </c>
      <c r="V26" s="123">
        <v>0</v>
      </c>
      <c r="W26" s="123">
        <v>0</v>
      </c>
      <c r="X26" s="123">
        <v>0</v>
      </c>
      <c r="Y26" s="122">
        <v>0</v>
      </c>
      <c r="Z26" s="122">
        <v>2</v>
      </c>
      <c r="AA26" s="122">
        <v>1</v>
      </c>
      <c r="AB26" s="122">
        <v>1</v>
      </c>
      <c r="AC26" s="123">
        <v>0</v>
      </c>
      <c r="AD26" s="122">
        <v>0</v>
      </c>
      <c r="AE26" s="123">
        <v>0</v>
      </c>
      <c r="AF26" s="123">
        <v>1</v>
      </c>
      <c r="AG26" s="122">
        <v>1</v>
      </c>
      <c r="AH26" s="91">
        <v>5</v>
      </c>
      <c r="AI26" s="92">
        <v>1</v>
      </c>
    </row>
    <row r="27" spans="1:36" ht="30" customHeight="1" x14ac:dyDescent="0.2">
      <c r="A27" s="143" t="s">
        <v>24</v>
      </c>
      <c r="B27" s="143"/>
      <c r="C27" s="79">
        <f t="shared" si="2"/>
        <v>764.82999999999981</v>
      </c>
      <c r="D27" s="95" t="s">
        <v>43</v>
      </c>
      <c r="E27" s="76">
        <v>22</v>
      </c>
      <c r="F27" s="76">
        <v>46.41</v>
      </c>
      <c r="G27" s="93">
        <v>38.08</v>
      </c>
      <c r="H27" s="93">
        <v>9.7100000000000009</v>
      </c>
      <c r="I27" s="93">
        <v>19.739999999999998</v>
      </c>
      <c r="J27" s="93">
        <v>10.71</v>
      </c>
      <c r="K27" s="114">
        <v>12</v>
      </c>
      <c r="L27" s="114">
        <v>27.19</v>
      </c>
      <c r="M27" s="114">
        <v>1</v>
      </c>
      <c r="N27" s="124">
        <v>70.2</v>
      </c>
      <c r="O27" s="124">
        <v>8.0500000000000007</v>
      </c>
      <c r="P27" s="124">
        <v>3.68</v>
      </c>
      <c r="Q27" s="114">
        <v>12</v>
      </c>
      <c r="R27" s="114">
        <v>27.4</v>
      </c>
      <c r="S27" s="122">
        <v>0</v>
      </c>
      <c r="T27" s="114">
        <v>8.4</v>
      </c>
      <c r="U27" s="124">
        <v>20</v>
      </c>
      <c r="V27" s="124">
        <v>5.7</v>
      </c>
      <c r="W27" s="124">
        <v>9</v>
      </c>
      <c r="X27" s="124">
        <v>0</v>
      </c>
      <c r="Y27" s="114">
        <v>36.9</v>
      </c>
      <c r="Z27" s="114">
        <v>16.899999999999999</v>
      </c>
      <c r="AA27" s="124">
        <v>11.45</v>
      </c>
      <c r="AB27" s="114">
        <v>78.099999999999994</v>
      </c>
      <c r="AC27" s="124">
        <v>5.74</v>
      </c>
      <c r="AD27" s="114">
        <v>33.51</v>
      </c>
      <c r="AE27" s="124">
        <v>4.08</v>
      </c>
      <c r="AF27" s="124">
        <v>4.05</v>
      </c>
      <c r="AG27" s="114">
        <v>121.4</v>
      </c>
      <c r="AH27" s="76">
        <v>96.3</v>
      </c>
      <c r="AI27" s="93">
        <v>5.13</v>
      </c>
    </row>
    <row r="28" spans="1:36" ht="30" customHeight="1" x14ac:dyDescent="0.2">
      <c r="A28" s="143" t="s">
        <v>25</v>
      </c>
      <c r="B28" s="143"/>
      <c r="C28" s="78">
        <f t="shared" si="2"/>
        <v>74</v>
      </c>
      <c r="D28" s="95" t="s">
        <v>43</v>
      </c>
      <c r="E28" s="91">
        <v>0</v>
      </c>
      <c r="F28" s="76">
        <v>16</v>
      </c>
      <c r="G28" s="93">
        <v>30</v>
      </c>
      <c r="H28" s="91">
        <v>0</v>
      </c>
      <c r="I28" s="91">
        <v>0</v>
      </c>
      <c r="J28" s="91">
        <v>0</v>
      </c>
      <c r="K28" s="122">
        <v>0</v>
      </c>
      <c r="L28" s="122">
        <v>3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2">
        <v>0</v>
      </c>
      <c r="V28" s="122">
        <v>0</v>
      </c>
      <c r="W28" s="122">
        <v>0</v>
      </c>
      <c r="X28" s="122">
        <v>0</v>
      </c>
      <c r="Y28" s="122">
        <v>0</v>
      </c>
      <c r="Z28" s="122">
        <v>0</v>
      </c>
      <c r="AA28" s="122">
        <v>0</v>
      </c>
      <c r="AB28" s="114">
        <v>25</v>
      </c>
      <c r="AC28" s="122">
        <v>0</v>
      </c>
      <c r="AD28" s="122">
        <v>0</v>
      </c>
      <c r="AE28" s="122">
        <v>0</v>
      </c>
      <c r="AF28" s="122">
        <v>0</v>
      </c>
      <c r="AG28" s="122">
        <v>0</v>
      </c>
      <c r="AH28" s="91">
        <v>0</v>
      </c>
      <c r="AI28" s="91">
        <v>0</v>
      </c>
    </row>
    <row r="29" spans="1:36" ht="30" customHeight="1" x14ac:dyDescent="0.2">
      <c r="A29" s="143" t="s">
        <v>26</v>
      </c>
      <c r="B29" s="143"/>
      <c r="C29" s="78">
        <f t="shared" si="2"/>
        <v>82.5</v>
      </c>
      <c r="D29" s="95" t="s">
        <v>43</v>
      </c>
      <c r="E29" s="91">
        <v>0</v>
      </c>
      <c r="F29" s="91">
        <v>0</v>
      </c>
      <c r="G29" s="91">
        <v>0</v>
      </c>
      <c r="H29" s="91">
        <v>0</v>
      </c>
      <c r="I29" s="91">
        <v>0</v>
      </c>
      <c r="J29" s="91">
        <v>0</v>
      </c>
      <c r="K29" s="122">
        <v>0</v>
      </c>
      <c r="L29" s="122">
        <v>5</v>
      </c>
      <c r="M29" s="122">
        <v>0</v>
      </c>
      <c r="N29" s="114">
        <v>7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14">
        <v>9</v>
      </c>
      <c r="V29" s="114">
        <v>0</v>
      </c>
      <c r="W29" s="114">
        <v>0</v>
      </c>
      <c r="X29" s="122">
        <v>0</v>
      </c>
      <c r="Y29" s="122">
        <v>0</v>
      </c>
      <c r="Z29" s="122">
        <v>0</v>
      </c>
      <c r="AA29" s="122">
        <v>0</v>
      </c>
      <c r="AB29" s="114">
        <v>29</v>
      </c>
      <c r="AC29" s="122">
        <v>0</v>
      </c>
      <c r="AD29" s="114">
        <v>32.5</v>
      </c>
      <c r="AE29" s="122">
        <v>0</v>
      </c>
      <c r="AF29" s="122">
        <v>0</v>
      </c>
      <c r="AG29" s="122">
        <v>0</v>
      </c>
      <c r="AH29" s="91">
        <v>0</v>
      </c>
      <c r="AI29" s="91">
        <v>0</v>
      </c>
    </row>
    <row r="30" spans="1:36" ht="30" customHeight="1" x14ac:dyDescent="0.2">
      <c r="A30" s="143" t="s">
        <v>27</v>
      </c>
      <c r="B30" s="143"/>
      <c r="C30" s="79">
        <f t="shared" si="2"/>
        <v>1997.48</v>
      </c>
      <c r="D30" s="95" t="s">
        <v>43</v>
      </c>
      <c r="E30" s="91">
        <v>0</v>
      </c>
      <c r="F30" s="91">
        <v>0</v>
      </c>
      <c r="G30" s="93">
        <v>137.13999999999999</v>
      </c>
      <c r="H30" s="93">
        <v>41.2</v>
      </c>
      <c r="I30" s="91">
        <v>0</v>
      </c>
      <c r="J30" s="93">
        <v>32.04</v>
      </c>
      <c r="K30" s="122">
        <v>0</v>
      </c>
      <c r="L30" s="122">
        <v>0</v>
      </c>
      <c r="M30" s="122">
        <v>0</v>
      </c>
      <c r="N30" s="124">
        <v>563.94000000000005</v>
      </c>
      <c r="O30" s="124">
        <v>44.55</v>
      </c>
      <c r="P30" s="114">
        <v>27.36</v>
      </c>
      <c r="Q30" s="114">
        <v>70</v>
      </c>
      <c r="R30" s="122">
        <v>0</v>
      </c>
      <c r="S30" s="122">
        <v>0</v>
      </c>
      <c r="T30" s="122">
        <v>0</v>
      </c>
      <c r="U30" s="124">
        <v>13.08</v>
      </c>
      <c r="V30" s="124">
        <v>17.14</v>
      </c>
      <c r="W30" s="124">
        <v>8</v>
      </c>
      <c r="X30" s="124">
        <v>0</v>
      </c>
      <c r="Y30" s="122">
        <v>0</v>
      </c>
      <c r="Z30" s="122">
        <v>0</v>
      </c>
      <c r="AA30" s="124">
        <v>220.05</v>
      </c>
      <c r="AB30" s="114">
        <v>42.9</v>
      </c>
      <c r="AC30" s="122">
        <v>0</v>
      </c>
      <c r="AD30" s="114">
        <v>64.3</v>
      </c>
      <c r="AE30" s="122">
        <v>0</v>
      </c>
      <c r="AF30" s="124">
        <v>30.89</v>
      </c>
      <c r="AG30" s="114">
        <v>373.51</v>
      </c>
      <c r="AH30" s="76">
        <v>311.38</v>
      </c>
      <c r="AI30" s="91">
        <v>0</v>
      </c>
    </row>
    <row r="31" spans="1:36" ht="30" customHeight="1" x14ac:dyDescent="0.2">
      <c r="A31" s="143" t="s">
        <v>28</v>
      </c>
      <c r="B31" s="143"/>
      <c r="C31" s="79">
        <f t="shared" si="2"/>
        <v>753.55000000000007</v>
      </c>
      <c r="D31" s="95" t="s">
        <v>43</v>
      </c>
      <c r="E31" s="91">
        <v>0</v>
      </c>
      <c r="F31" s="91">
        <v>0</v>
      </c>
      <c r="G31" s="91">
        <v>0</v>
      </c>
      <c r="H31" s="91">
        <v>0</v>
      </c>
      <c r="I31" s="93">
        <v>50.18</v>
      </c>
      <c r="J31" s="91">
        <v>0</v>
      </c>
      <c r="K31" s="122">
        <v>0</v>
      </c>
      <c r="L31" s="122">
        <v>0</v>
      </c>
      <c r="M31" s="122">
        <v>13</v>
      </c>
      <c r="N31" s="124">
        <v>368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14">
        <f>T18</f>
        <v>51.63</v>
      </c>
      <c r="U31" s="122">
        <v>0</v>
      </c>
      <c r="V31" s="122">
        <v>12.49</v>
      </c>
      <c r="W31" s="122">
        <v>0</v>
      </c>
      <c r="X31" s="124">
        <v>3</v>
      </c>
      <c r="Y31" s="114">
        <v>27.8</v>
      </c>
      <c r="Z31" s="122">
        <v>0</v>
      </c>
      <c r="AA31" s="124">
        <v>9.65</v>
      </c>
      <c r="AB31" s="114">
        <v>11</v>
      </c>
      <c r="AC31" s="124">
        <v>44.83</v>
      </c>
      <c r="AD31" s="114">
        <v>15.96</v>
      </c>
      <c r="AE31" s="124">
        <v>42.24</v>
      </c>
      <c r="AF31" s="124">
        <v>11.54</v>
      </c>
      <c r="AG31" s="114">
        <v>25.8</v>
      </c>
      <c r="AH31" s="76">
        <v>48.96</v>
      </c>
      <c r="AI31" s="93">
        <v>17.47</v>
      </c>
    </row>
    <row r="32" spans="1:36" ht="30" customHeight="1" x14ac:dyDescent="0.2">
      <c r="A32" s="143" t="s">
        <v>29</v>
      </c>
      <c r="B32" s="143"/>
      <c r="C32" s="78">
        <f t="shared" si="2"/>
        <v>313.14999999999998</v>
      </c>
      <c r="D32" s="97" t="s">
        <v>42</v>
      </c>
      <c r="E32" s="76">
        <v>7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14">
        <v>18</v>
      </c>
      <c r="R32" s="122">
        <v>0</v>
      </c>
      <c r="S32" s="122">
        <v>0</v>
      </c>
      <c r="T32" s="114">
        <v>31.2</v>
      </c>
      <c r="U32" s="122">
        <v>0</v>
      </c>
      <c r="V32" s="122">
        <v>0</v>
      </c>
      <c r="W32" s="122">
        <v>0</v>
      </c>
      <c r="X32" s="122">
        <v>0</v>
      </c>
      <c r="Y32" s="114">
        <v>13.35</v>
      </c>
      <c r="Z32" s="122">
        <v>0</v>
      </c>
      <c r="AA32" s="122">
        <v>0</v>
      </c>
      <c r="AB32" s="114">
        <v>9.42</v>
      </c>
      <c r="AC32" s="114">
        <v>49.91</v>
      </c>
      <c r="AD32" s="114">
        <v>101.39</v>
      </c>
      <c r="AE32" s="122">
        <v>0</v>
      </c>
      <c r="AF32" s="122">
        <v>0</v>
      </c>
      <c r="AG32" s="114">
        <v>3.49</v>
      </c>
      <c r="AH32" s="76">
        <v>70.14</v>
      </c>
      <c r="AI32" s="76">
        <v>9.25</v>
      </c>
    </row>
    <row r="33" spans="1:35" ht="30" customHeight="1" x14ac:dyDescent="0.2">
      <c r="A33" s="143" t="s">
        <v>30</v>
      </c>
      <c r="B33" s="143"/>
      <c r="C33" s="79">
        <f t="shared" si="2"/>
        <v>75</v>
      </c>
      <c r="D33" s="95" t="s">
        <v>18</v>
      </c>
      <c r="E33" s="91">
        <v>2</v>
      </c>
      <c r="F33" s="91">
        <v>2</v>
      </c>
      <c r="G33" s="92">
        <v>3</v>
      </c>
      <c r="H33" s="92">
        <v>2</v>
      </c>
      <c r="I33" s="92">
        <v>2</v>
      </c>
      <c r="J33" s="92">
        <v>2</v>
      </c>
      <c r="K33" s="122">
        <v>3</v>
      </c>
      <c r="L33" s="122">
        <v>0</v>
      </c>
      <c r="M33" s="122">
        <v>0</v>
      </c>
      <c r="N33" s="123">
        <v>20</v>
      </c>
      <c r="O33" s="123">
        <v>2</v>
      </c>
      <c r="P33" s="123">
        <v>3</v>
      </c>
      <c r="Q33" s="122">
        <v>2</v>
      </c>
      <c r="R33" s="122">
        <v>2</v>
      </c>
      <c r="S33" s="123">
        <v>0</v>
      </c>
      <c r="T33" s="122">
        <v>2</v>
      </c>
      <c r="U33" s="123">
        <v>2</v>
      </c>
      <c r="V33" s="123">
        <v>2</v>
      </c>
      <c r="W33" s="123">
        <v>1</v>
      </c>
      <c r="X33" s="123">
        <v>1</v>
      </c>
      <c r="Y33" s="122">
        <v>2</v>
      </c>
      <c r="Z33" s="122">
        <v>3</v>
      </c>
      <c r="AA33" s="122">
        <v>1</v>
      </c>
      <c r="AB33" s="122">
        <v>2</v>
      </c>
      <c r="AC33" s="123">
        <v>1</v>
      </c>
      <c r="AD33" s="122">
        <v>2</v>
      </c>
      <c r="AE33" s="123">
        <v>2</v>
      </c>
      <c r="AF33" s="123">
        <v>1</v>
      </c>
      <c r="AG33" s="122">
        <v>2</v>
      </c>
      <c r="AH33" s="91">
        <v>6</v>
      </c>
      <c r="AI33" s="92">
        <v>0</v>
      </c>
    </row>
    <row r="34" spans="1:35" ht="30" customHeight="1" x14ac:dyDescent="0.2">
      <c r="A34" s="143" t="s">
        <v>31</v>
      </c>
      <c r="B34" s="143"/>
      <c r="C34" s="79">
        <f t="shared" si="2"/>
        <v>60</v>
      </c>
      <c r="D34" s="95" t="s">
        <v>18</v>
      </c>
      <c r="E34" s="91">
        <v>3</v>
      </c>
      <c r="F34" s="91">
        <v>1</v>
      </c>
      <c r="G34" s="92">
        <v>3</v>
      </c>
      <c r="H34" s="92">
        <v>1</v>
      </c>
      <c r="I34" s="92">
        <v>0</v>
      </c>
      <c r="J34" s="92">
        <v>2</v>
      </c>
      <c r="K34" s="122">
        <v>3</v>
      </c>
      <c r="L34" s="122">
        <v>0</v>
      </c>
      <c r="M34" s="122">
        <v>1</v>
      </c>
      <c r="N34" s="123">
        <v>15</v>
      </c>
      <c r="O34" s="123">
        <v>0</v>
      </c>
      <c r="P34" s="123">
        <v>2</v>
      </c>
      <c r="Q34" s="122">
        <v>0</v>
      </c>
      <c r="R34" s="122">
        <v>3</v>
      </c>
      <c r="S34" s="123">
        <v>0</v>
      </c>
      <c r="T34" s="122">
        <v>2</v>
      </c>
      <c r="U34" s="123">
        <v>2</v>
      </c>
      <c r="V34" s="123">
        <v>2</v>
      </c>
      <c r="W34" s="123">
        <v>0</v>
      </c>
      <c r="X34" s="123">
        <v>0</v>
      </c>
      <c r="Y34" s="122">
        <v>3</v>
      </c>
      <c r="Z34" s="122">
        <v>3</v>
      </c>
      <c r="AA34" s="122">
        <v>1</v>
      </c>
      <c r="AB34" s="122">
        <v>2</v>
      </c>
      <c r="AC34" s="123">
        <v>1</v>
      </c>
      <c r="AD34" s="122">
        <v>2</v>
      </c>
      <c r="AE34" s="123">
        <v>2</v>
      </c>
      <c r="AF34" s="123">
        <v>1</v>
      </c>
      <c r="AG34" s="122">
        <v>2</v>
      </c>
      <c r="AH34" s="91">
        <v>3</v>
      </c>
      <c r="AI34" s="92">
        <v>0</v>
      </c>
    </row>
    <row r="35" spans="1:35" ht="30" customHeight="1" x14ac:dyDescent="0.2">
      <c r="A35" s="143" t="s">
        <v>32</v>
      </c>
      <c r="B35" s="143"/>
      <c r="C35" s="79">
        <f t="shared" si="2"/>
        <v>66</v>
      </c>
      <c r="D35" s="95" t="s">
        <v>18</v>
      </c>
      <c r="E35" s="91">
        <v>0</v>
      </c>
      <c r="F35" s="91">
        <v>2</v>
      </c>
      <c r="G35" s="92">
        <v>2</v>
      </c>
      <c r="H35" s="92">
        <v>2</v>
      </c>
      <c r="I35" s="92">
        <v>0</v>
      </c>
      <c r="J35" s="92">
        <v>2</v>
      </c>
      <c r="K35" s="122">
        <v>4</v>
      </c>
      <c r="L35" s="122">
        <v>0</v>
      </c>
      <c r="M35" s="122">
        <v>1</v>
      </c>
      <c r="N35" s="123">
        <v>14</v>
      </c>
      <c r="O35" s="123">
        <v>3</v>
      </c>
      <c r="P35" s="123">
        <v>1</v>
      </c>
      <c r="Q35" s="122">
        <v>2</v>
      </c>
      <c r="R35" s="122">
        <v>3</v>
      </c>
      <c r="S35" s="123">
        <v>0</v>
      </c>
      <c r="T35" s="122">
        <v>2</v>
      </c>
      <c r="U35" s="123">
        <v>3</v>
      </c>
      <c r="V35" s="123">
        <v>1</v>
      </c>
      <c r="W35" s="123">
        <v>0</v>
      </c>
      <c r="X35" s="123">
        <v>1</v>
      </c>
      <c r="Y35" s="122">
        <v>4</v>
      </c>
      <c r="Z35" s="122">
        <v>2</v>
      </c>
      <c r="AA35" s="122">
        <v>1</v>
      </c>
      <c r="AB35" s="122">
        <v>2</v>
      </c>
      <c r="AC35" s="123">
        <v>1</v>
      </c>
      <c r="AD35" s="122">
        <v>2</v>
      </c>
      <c r="AE35" s="123">
        <v>2</v>
      </c>
      <c r="AF35" s="123">
        <v>1</v>
      </c>
      <c r="AG35" s="122">
        <v>5</v>
      </c>
      <c r="AH35" s="91">
        <v>3</v>
      </c>
      <c r="AI35" s="92">
        <v>0</v>
      </c>
    </row>
    <row r="36" spans="1:35" ht="30" customHeight="1" x14ac:dyDescent="0.2">
      <c r="A36" s="143" t="s">
        <v>33</v>
      </c>
      <c r="B36" s="143"/>
      <c r="C36" s="79">
        <f t="shared" si="2"/>
        <v>25.259999999999998</v>
      </c>
      <c r="D36" s="95" t="s">
        <v>43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122">
        <v>0</v>
      </c>
      <c r="L36" s="122">
        <v>8</v>
      </c>
      <c r="M36" s="137">
        <v>2</v>
      </c>
      <c r="N36" s="124">
        <v>1.66</v>
      </c>
      <c r="O36" s="122">
        <v>0</v>
      </c>
      <c r="P36" s="122">
        <v>0</v>
      </c>
      <c r="Q36" s="122">
        <v>0</v>
      </c>
      <c r="R36" s="122">
        <v>0</v>
      </c>
      <c r="S36" s="122">
        <v>0</v>
      </c>
      <c r="T36" s="122">
        <v>0</v>
      </c>
      <c r="U36" s="122">
        <v>0</v>
      </c>
      <c r="V36" s="122">
        <v>0</v>
      </c>
      <c r="W36" s="122">
        <v>0</v>
      </c>
      <c r="X36" s="122">
        <v>0</v>
      </c>
      <c r="Y36" s="122">
        <v>0</v>
      </c>
      <c r="Z36" s="122">
        <v>0</v>
      </c>
      <c r="AA36" s="122">
        <v>0</v>
      </c>
      <c r="AB36" s="114">
        <v>1</v>
      </c>
      <c r="AC36" s="122">
        <v>0</v>
      </c>
      <c r="AD36" s="122">
        <v>0</v>
      </c>
      <c r="AE36" s="122">
        <v>0</v>
      </c>
      <c r="AF36" s="122">
        <v>0</v>
      </c>
      <c r="AG36" s="125">
        <v>8.6</v>
      </c>
      <c r="AH36" s="98">
        <v>4</v>
      </c>
      <c r="AI36" s="91">
        <v>0</v>
      </c>
    </row>
    <row r="37" spans="1:35" ht="20.25" x14ac:dyDescent="0.25">
      <c r="A37" s="4"/>
      <c r="B37" s="5"/>
      <c r="C37" s="35"/>
      <c r="D37" s="5"/>
      <c r="E37" s="99"/>
      <c r="F37" s="99"/>
      <c r="G37" s="99"/>
      <c r="H37" s="99"/>
      <c r="I37" s="99"/>
      <c r="J37" s="99"/>
      <c r="K37" s="99"/>
      <c r="L37" s="99"/>
      <c r="M37" s="99"/>
      <c r="N37" s="100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100"/>
      <c r="Z37" s="99"/>
      <c r="AA37" s="99"/>
      <c r="AB37" s="99"/>
      <c r="AC37" s="99"/>
      <c r="AD37" s="99"/>
      <c r="AE37" s="99"/>
      <c r="AF37" s="99"/>
      <c r="AG37" s="99"/>
      <c r="AH37" s="99"/>
      <c r="AI37" s="101"/>
    </row>
    <row r="38" spans="1:35" ht="35.25" customHeight="1" x14ac:dyDescent="0.2">
      <c r="G38" s="102"/>
    </row>
    <row r="39" spans="1:35" ht="38.25" customHeight="1" x14ac:dyDescent="0.2">
      <c r="B39" s="45"/>
      <c r="G39" s="102"/>
      <c r="R39" s="103"/>
    </row>
    <row r="40" spans="1:35" ht="18.75" customHeight="1" x14ac:dyDescent="0.2">
      <c r="A40" s="102"/>
      <c r="C40" s="102"/>
      <c r="G40" s="102"/>
    </row>
    <row r="41" spans="1:35" ht="18" customHeight="1" x14ac:dyDescent="0.2">
      <c r="E41" s="103"/>
      <c r="K41" s="103"/>
      <c r="L41" s="103"/>
      <c r="M41" s="103"/>
      <c r="R41" s="102"/>
    </row>
  </sheetData>
  <mergeCells count="29">
    <mergeCell ref="AF1:AI1"/>
    <mergeCell ref="D5:D6"/>
    <mergeCell ref="E5:AI5"/>
    <mergeCell ref="A27:B27"/>
    <mergeCell ref="A24:B24"/>
    <mergeCell ref="A5:A6"/>
    <mergeCell ref="B5:B6"/>
    <mergeCell ref="C5:C6"/>
    <mergeCell ref="A23:B23"/>
    <mergeCell ref="A14:A16"/>
    <mergeCell ref="A18:B18"/>
    <mergeCell ref="A21:B21"/>
    <mergeCell ref="A22:B22"/>
    <mergeCell ref="A3:AI3"/>
    <mergeCell ref="A2:AI2"/>
    <mergeCell ref="A7:A10"/>
    <mergeCell ref="A30:B30"/>
    <mergeCell ref="A26:B26"/>
    <mergeCell ref="A36:B36"/>
    <mergeCell ref="A31:B31"/>
    <mergeCell ref="A32:B32"/>
    <mergeCell ref="A33:B33"/>
    <mergeCell ref="A34:B34"/>
    <mergeCell ref="A35:B35"/>
    <mergeCell ref="A11:A13"/>
    <mergeCell ref="A20:B20"/>
    <mergeCell ref="A28:B28"/>
    <mergeCell ref="A25:B25"/>
    <mergeCell ref="A29:B29"/>
  </mergeCells>
  <phoneticPr fontId="0" type="noConversion"/>
  <pageMargins left="0.39370078740157483" right="0.39370078740157483" top="0.74803149606299213" bottom="0.39370078740157483" header="0.31496062992125984" footer="0.31496062992125984"/>
  <pageSetup paperSize="9"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zoomScale="85" zoomScaleNormal="100" zoomScaleSheetLayoutView="85" workbookViewId="0">
      <selection activeCell="A2" sqref="A2:E2"/>
    </sheetView>
  </sheetViews>
  <sheetFormatPr defaultRowHeight="12.75" x14ac:dyDescent="0.2"/>
  <cols>
    <col min="1" max="1" width="45" customWidth="1"/>
    <col min="2" max="2" width="21.7109375" customWidth="1"/>
    <col min="3" max="3" width="26" customWidth="1"/>
    <col min="4" max="4" width="17.140625" customWidth="1"/>
    <col min="5" max="5" width="33.28515625" customWidth="1"/>
  </cols>
  <sheetData>
    <row r="1" spans="1:6" ht="21.75" customHeight="1" x14ac:dyDescent="0.2">
      <c r="E1" s="138" t="s">
        <v>106</v>
      </c>
    </row>
    <row r="2" spans="1:6" ht="54" customHeight="1" x14ac:dyDescent="0.25">
      <c r="A2" s="161" t="s">
        <v>110</v>
      </c>
      <c r="B2" s="161"/>
      <c r="C2" s="161"/>
      <c r="D2" s="161"/>
      <c r="E2" s="161"/>
      <c r="F2" s="1"/>
    </row>
    <row r="3" spans="1:6" ht="39.75" customHeight="1" x14ac:dyDescent="0.2">
      <c r="A3" s="160" t="s">
        <v>91</v>
      </c>
      <c r="B3" s="160"/>
      <c r="C3" s="160"/>
      <c r="D3" s="160"/>
      <c r="E3" s="160"/>
      <c r="F3" s="1"/>
    </row>
    <row r="4" spans="1:6" ht="27" customHeight="1" x14ac:dyDescent="0.2">
      <c r="A4" s="166" t="s">
        <v>6</v>
      </c>
      <c r="B4" s="159" t="s">
        <v>7</v>
      </c>
      <c r="C4" s="158" t="s">
        <v>8</v>
      </c>
      <c r="D4" s="159" t="s">
        <v>9</v>
      </c>
      <c r="E4" s="162" t="s">
        <v>89</v>
      </c>
      <c r="F4" s="2"/>
    </row>
    <row r="5" spans="1:6" x14ac:dyDescent="0.2">
      <c r="A5" s="166"/>
      <c r="B5" s="159"/>
      <c r="C5" s="158"/>
      <c r="D5" s="159"/>
      <c r="E5" s="163"/>
      <c r="F5" s="2"/>
    </row>
    <row r="6" spans="1:6" ht="18" x14ac:dyDescent="0.2">
      <c r="A6" s="164" t="s">
        <v>34</v>
      </c>
      <c r="B6" s="9" t="s">
        <v>11</v>
      </c>
      <c r="C6" s="26">
        <v>26.04</v>
      </c>
      <c r="D6" s="14" t="s">
        <v>43</v>
      </c>
      <c r="E6" s="21">
        <v>26.04</v>
      </c>
      <c r="F6" s="2"/>
    </row>
    <row r="7" spans="1:6" ht="18" x14ac:dyDescent="0.2">
      <c r="A7" s="165"/>
      <c r="B7" s="9" t="s">
        <v>12</v>
      </c>
      <c r="C7" s="38">
        <f>SUM(E7:E7)</f>
        <v>0</v>
      </c>
      <c r="D7" s="14" t="s">
        <v>42</v>
      </c>
      <c r="E7" s="28">
        <v>0</v>
      </c>
      <c r="F7" s="2"/>
    </row>
    <row r="8" spans="1:6" ht="18" x14ac:dyDescent="0.2">
      <c r="A8" s="10" t="s">
        <v>13</v>
      </c>
      <c r="B8" s="9" t="s">
        <v>11</v>
      </c>
      <c r="C8" s="38">
        <f>SUM(E8:E8)</f>
        <v>0</v>
      </c>
      <c r="D8" s="14" t="s">
        <v>43</v>
      </c>
      <c r="E8" s="28">
        <v>0</v>
      </c>
      <c r="F8" s="2"/>
    </row>
    <row r="9" spans="1:6" ht="18" x14ac:dyDescent="0.2">
      <c r="A9" s="10" t="s">
        <v>36</v>
      </c>
      <c r="B9" s="9" t="s">
        <v>12</v>
      </c>
      <c r="C9" s="38">
        <f>SUM(E9:E9)</f>
        <v>0</v>
      </c>
      <c r="D9" s="14" t="s">
        <v>43</v>
      </c>
      <c r="E9" s="28">
        <v>0</v>
      </c>
      <c r="F9" s="2"/>
    </row>
    <row r="10" spans="1:6" ht="15.75" x14ac:dyDescent="0.25">
      <c r="A10" s="11"/>
      <c r="B10" s="12"/>
      <c r="C10" s="30"/>
      <c r="D10" s="12"/>
      <c r="E10" s="13"/>
      <c r="F10" s="3"/>
    </row>
    <row r="11" spans="1:6" ht="18" x14ac:dyDescent="0.25">
      <c r="A11" s="153" t="s">
        <v>15</v>
      </c>
      <c r="B11" s="153"/>
      <c r="C11" s="31">
        <f>SUM(C6:C9)</f>
        <v>26.04</v>
      </c>
      <c r="D11" s="14" t="s">
        <v>43</v>
      </c>
      <c r="E11" s="29">
        <f>E6+E7+E8+E9</f>
        <v>26.04</v>
      </c>
      <c r="F11" s="3"/>
    </row>
    <row r="12" spans="1:6" ht="15.75" x14ac:dyDescent="0.2">
      <c r="A12" s="15"/>
      <c r="B12" s="16"/>
      <c r="C12" s="16"/>
      <c r="D12" s="16"/>
      <c r="E12" s="18"/>
      <c r="F12" s="1"/>
    </row>
    <row r="13" spans="1:6" ht="15.75" x14ac:dyDescent="0.2">
      <c r="A13" s="19"/>
      <c r="B13" s="20"/>
      <c r="C13" s="20"/>
      <c r="D13" s="20"/>
      <c r="E13" s="18"/>
      <c r="F13" s="1"/>
    </row>
    <row r="14" spans="1:6" ht="15.75" x14ac:dyDescent="0.25">
      <c r="A14" s="22" t="s">
        <v>16</v>
      </c>
      <c r="B14" s="22"/>
      <c r="C14" s="22"/>
      <c r="D14" s="23"/>
      <c r="E14" s="18"/>
      <c r="F14" s="1"/>
    </row>
    <row r="15" spans="1:6" ht="15.75" x14ac:dyDescent="0.2">
      <c r="A15" s="143" t="s">
        <v>17</v>
      </c>
      <c r="B15" s="143"/>
      <c r="C15" s="38">
        <f t="shared" ref="C15:C20" si="0">SUM(E15:E15)</f>
        <v>0</v>
      </c>
      <c r="D15" s="14" t="s">
        <v>18</v>
      </c>
      <c r="E15" s="33">
        <v>0</v>
      </c>
      <c r="F15" s="1"/>
    </row>
    <row r="16" spans="1:6" ht="15.75" x14ac:dyDescent="0.2">
      <c r="A16" s="143" t="s">
        <v>19</v>
      </c>
      <c r="B16" s="143"/>
      <c r="C16" s="38">
        <f t="shared" si="0"/>
        <v>0</v>
      </c>
      <c r="D16" s="14" t="s">
        <v>18</v>
      </c>
      <c r="E16" s="33">
        <v>0</v>
      </c>
      <c r="F16" s="1"/>
    </row>
    <row r="17" spans="1:6" ht="15.75" x14ac:dyDescent="0.2">
      <c r="A17" s="143" t="s">
        <v>20</v>
      </c>
      <c r="B17" s="143"/>
      <c r="C17" s="38">
        <f t="shared" si="0"/>
        <v>0</v>
      </c>
      <c r="D17" s="14" t="s">
        <v>18</v>
      </c>
      <c r="E17" s="33">
        <v>0</v>
      </c>
      <c r="F17" s="1"/>
    </row>
    <row r="18" spans="1:6" ht="15.75" x14ac:dyDescent="0.2">
      <c r="A18" s="143" t="s">
        <v>21</v>
      </c>
      <c r="B18" s="143"/>
      <c r="C18" s="38">
        <f t="shared" si="0"/>
        <v>0</v>
      </c>
      <c r="D18" s="14" t="s">
        <v>18</v>
      </c>
      <c r="E18" s="33">
        <v>0</v>
      </c>
      <c r="F18" s="1"/>
    </row>
    <row r="19" spans="1:6" ht="15.75" x14ac:dyDescent="0.2">
      <c r="A19" s="143" t="s">
        <v>22</v>
      </c>
      <c r="B19" s="143"/>
      <c r="C19" s="38">
        <f t="shared" si="0"/>
        <v>0</v>
      </c>
      <c r="D19" s="14" t="s">
        <v>18</v>
      </c>
      <c r="E19" s="33">
        <v>0</v>
      </c>
      <c r="F19" s="1"/>
    </row>
    <row r="20" spans="1:6" ht="15.75" x14ac:dyDescent="0.2">
      <c r="A20" s="143" t="s">
        <v>23</v>
      </c>
      <c r="B20" s="143"/>
      <c r="C20" s="38">
        <f t="shared" si="0"/>
        <v>0</v>
      </c>
      <c r="D20" s="14" t="s">
        <v>18</v>
      </c>
      <c r="E20" s="33">
        <v>0</v>
      </c>
      <c r="F20" s="1"/>
    </row>
    <row r="21" spans="1:6" ht="18" x14ac:dyDescent="0.2">
      <c r="A21" s="143" t="s">
        <v>24</v>
      </c>
      <c r="B21" s="143"/>
      <c r="C21" s="32">
        <f t="shared" ref="C21" si="1">E21</f>
        <v>8.41</v>
      </c>
      <c r="D21" s="14" t="s">
        <v>43</v>
      </c>
      <c r="E21" s="33">
        <v>8.41</v>
      </c>
      <c r="F21" s="1"/>
    </row>
    <row r="22" spans="1:6" ht="15.75" x14ac:dyDescent="0.2">
      <c r="A22" s="143" t="s">
        <v>25</v>
      </c>
      <c r="B22" s="143"/>
      <c r="C22" s="38">
        <f t="shared" ref="C22:C23" si="2">SUM(E22:E22)</f>
        <v>0</v>
      </c>
      <c r="D22" s="14" t="s">
        <v>18</v>
      </c>
      <c r="E22" s="33">
        <v>0</v>
      </c>
      <c r="F22" s="1"/>
    </row>
    <row r="23" spans="1:6" ht="15.75" x14ac:dyDescent="0.2">
      <c r="A23" s="143" t="s">
        <v>26</v>
      </c>
      <c r="B23" s="143"/>
      <c r="C23" s="38">
        <f t="shared" si="2"/>
        <v>0</v>
      </c>
      <c r="D23" s="14" t="s">
        <v>18</v>
      </c>
      <c r="E23" s="33">
        <v>0</v>
      </c>
      <c r="F23" s="1"/>
    </row>
    <row r="24" spans="1:6" ht="18" x14ac:dyDescent="0.2">
      <c r="A24" s="143" t="s">
        <v>27</v>
      </c>
      <c r="B24" s="143"/>
      <c r="C24" s="32">
        <v>0</v>
      </c>
      <c r="D24" s="14" t="s">
        <v>43</v>
      </c>
      <c r="E24" s="33">
        <v>0</v>
      </c>
      <c r="F24" s="1"/>
    </row>
    <row r="25" spans="1:6" ht="18" x14ac:dyDescent="0.2">
      <c r="A25" s="143" t="s">
        <v>28</v>
      </c>
      <c r="B25" s="143"/>
      <c r="C25" s="32">
        <v>0</v>
      </c>
      <c r="D25" s="14" t="s">
        <v>43</v>
      </c>
      <c r="E25" s="33">
        <v>0</v>
      </c>
      <c r="F25" s="1"/>
    </row>
    <row r="26" spans="1:6" ht="18" x14ac:dyDescent="0.2">
      <c r="A26" s="143" t="s">
        <v>29</v>
      </c>
      <c r="B26" s="143"/>
      <c r="C26" s="32">
        <v>0</v>
      </c>
      <c r="D26" s="14" t="s">
        <v>43</v>
      </c>
      <c r="E26" s="33">
        <v>0</v>
      </c>
      <c r="F26" s="1"/>
    </row>
    <row r="27" spans="1:6" ht="15.75" x14ac:dyDescent="0.2">
      <c r="A27" s="143" t="s">
        <v>30</v>
      </c>
      <c r="B27" s="143"/>
      <c r="C27" s="38">
        <f t="shared" ref="C27:C30" si="3">SUM(E27:E27)</f>
        <v>0</v>
      </c>
      <c r="D27" s="14" t="s">
        <v>18</v>
      </c>
      <c r="E27" s="33">
        <v>0</v>
      </c>
      <c r="F27" s="1"/>
    </row>
    <row r="28" spans="1:6" ht="15.75" x14ac:dyDescent="0.2">
      <c r="A28" s="143" t="s">
        <v>31</v>
      </c>
      <c r="B28" s="143"/>
      <c r="C28" s="38">
        <f t="shared" si="3"/>
        <v>0</v>
      </c>
      <c r="D28" s="14" t="s">
        <v>18</v>
      </c>
      <c r="E28" s="33">
        <v>0</v>
      </c>
      <c r="F28" s="1"/>
    </row>
    <row r="29" spans="1:6" ht="15.75" x14ac:dyDescent="0.2">
      <c r="A29" s="143" t="s">
        <v>32</v>
      </c>
      <c r="B29" s="143"/>
      <c r="C29" s="38">
        <f t="shared" si="3"/>
        <v>0</v>
      </c>
      <c r="D29" s="14" t="s">
        <v>18</v>
      </c>
      <c r="E29" s="33">
        <v>0</v>
      </c>
      <c r="F29" s="1"/>
    </row>
    <row r="30" spans="1:6" ht="15.75" x14ac:dyDescent="0.2">
      <c r="A30" s="156" t="s">
        <v>41</v>
      </c>
      <c r="B30" s="157"/>
      <c r="C30" s="38">
        <f t="shared" si="3"/>
        <v>0</v>
      </c>
      <c r="D30" s="14" t="s">
        <v>18</v>
      </c>
      <c r="E30" s="33">
        <v>0</v>
      </c>
      <c r="F30" s="1"/>
    </row>
    <row r="31" spans="1:6" ht="18" x14ac:dyDescent="0.2">
      <c r="A31" s="143" t="s">
        <v>33</v>
      </c>
      <c r="B31" s="143"/>
      <c r="C31" s="32">
        <f>E31</f>
        <v>0</v>
      </c>
      <c r="D31" s="14" t="s">
        <v>43</v>
      </c>
      <c r="E31" s="33">
        <v>0</v>
      </c>
      <c r="F31" s="1"/>
    </row>
    <row r="32" spans="1:6" ht="27.75" customHeight="1" x14ac:dyDescent="0.2">
      <c r="D32" s="5"/>
      <c r="E32" s="3"/>
      <c r="F32" s="1"/>
    </row>
    <row r="33" spans="1:3" ht="29.25" customHeight="1" x14ac:dyDescent="0.2"/>
    <row r="34" spans="1:3" x14ac:dyDescent="0.2">
      <c r="A34" s="45"/>
      <c r="C34" s="45"/>
    </row>
    <row r="35" spans="1:3" x14ac:dyDescent="0.2">
      <c r="A35" s="45"/>
    </row>
    <row r="36" spans="1:3" x14ac:dyDescent="0.2">
      <c r="A36" s="45"/>
      <c r="C36" s="45"/>
    </row>
  </sheetData>
  <mergeCells count="26">
    <mergeCell ref="A20:B20"/>
    <mergeCell ref="A6:A7"/>
    <mergeCell ref="A11:B11"/>
    <mergeCell ref="A4:A5"/>
    <mergeCell ref="B4:B5"/>
    <mergeCell ref="C4:C5"/>
    <mergeCell ref="D4:D5"/>
    <mergeCell ref="A3:E3"/>
    <mergeCell ref="A2:E2"/>
    <mergeCell ref="E4:E5"/>
    <mergeCell ref="A21:B21"/>
    <mergeCell ref="A15:B15"/>
    <mergeCell ref="A31:B31"/>
    <mergeCell ref="A24:B24"/>
    <mergeCell ref="A25:B25"/>
    <mergeCell ref="A26:B26"/>
    <mergeCell ref="A27:B27"/>
    <mergeCell ref="A28:B28"/>
    <mergeCell ref="A29:B29"/>
    <mergeCell ref="A30:B30"/>
    <mergeCell ref="A23:B23"/>
    <mergeCell ref="A18:B18"/>
    <mergeCell ref="A16:B16"/>
    <mergeCell ref="A17:B17"/>
    <mergeCell ref="A22:B22"/>
    <mergeCell ref="A19:B19"/>
  </mergeCells>
  <phoneticPr fontId="0" type="noConversion"/>
  <pageMargins left="1.1023622047244095" right="0.23622047244094491" top="0.74803149606299213" bottom="0.74803149606299213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1"/>
  <sheetViews>
    <sheetView view="pageBreakPreview" zoomScale="85" zoomScaleNormal="85" zoomScaleSheetLayoutView="85" workbookViewId="0">
      <selection activeCell="A3" sqref="A3:F3"/>
    </sheetView>
  </sheetViews>
  <sheetFormatPr defaultRowHeight="12.75" x14ac:dyDescent="0.2"/>
  <cols>
    <col min="1" max="1" width="5" style="1" customWidth="1"/>
    <col min="2" max="2" width="30.7109375" style="1" customWidth="1"/>
    <col min="3" max="3" width="73.85546875" customWidth="1"/>
    <col min="4" max="4" width="23.85546875" customWidth="1"/>
    <col min="5" max="5" width="11.5703125" customWidth="1"/>
    <col min="6" max="6" width="30.7109375" style="1" customWidth="1"/>
    <col min="7" max="16384" width="9.140625" style="1"/>
  </cols>
  <sheetData>
    <row r="1" spans="1:7" ht="45" customHeight="1" x14ac:dyDescent="0.2">
      <c r="E1" s="167" t="s">
        <v>107</v>
      </c>
      <c r="F1" s="167"/>
    </row>
    <row r="2" spans="1:7" ht="18" customHeight="1" x14ac:dyDescent="0.25">
      <c r="A2" s="171" t="s">
        <v>90</v>
      </c>
      <c r="B2" s="171"/>
      <c r="C2" s="171"/>
      <c r="D2" s="171"/>
      <c r="E2" s="171"/>
      <c r="F2" s="171"/>
    </row>
    <row r="3" spans="1:7" ht="18" customHeight="1" x14ac:dyDescent="0.25">
      <c r="A3" s="171" t="s">
        <v>109</v>
      </c>
      <c r="B3" s="171"/>
      <c r="C3" s="171"/>
      <c r="D3" s="171"/>
      <c r="E3" s="171"/>
      <c r="F3" s="171"/>
    </row>
    <row r="4" spans="1:7" ht="28.5" customHeight="1" thickBot="1" x14ac:dyDescent="0.3">
      <c r="A4" s="172"/>
      <c r="B4" s="172"/>
      <c r="C4" s="172"/>
      <c r="D4" s="173"/>
      <c r="E4" s="173"/>
      <c r="F4" s="173"/>
    </row>
    <row r="5" spans="1:7" ht="28.5" customHeight="1" x14ac:dyDescent="0.2">
      <c r="A5" s="176" t="s">
        <v>71</v>
      </c>
      <c r="B5" s="176" t="s">
        <v>72</v>
      </c>
      <c r="C5" s="176" t="s">
        <v>7</v>
      </c>
      <c r="D5" s="170" t="s">
        <v>1</v>
      </c>
      <c r="E5" s="170" t="s">
        <v>3</v>
      </c>
      <c r="F5" s="174" t="s">
        <v>102</v>
      </c>
    </row>
    <row r="6" spans="1:7" ht="67.5" customHeight="1" x14ac:dyDescent="0.2">
      <c r="A6" s="176"/>
      <c r="B6" s="176"/>
      <c r="C6" s="176"/>
      <c r="D6" s="152"/>
      <c r="E6" s="152"/>
      <c r="F6" s="175"/>
    </row>
    <row r="7" spans="1:7" ht="24.75" customHeight="1" x14ac:dyDescent="0.25">
      <c r="A7" s="24" t="s">
        <v>2</v>
      </c>
      <c r="B7" s="67" t="s">
        <v>5</v>
      </c>
      <c r="C7" s="9" t="s">
        <v>76</v>
      </c>
      <c r="D7" s="69">
        <f t="shared" ref="D7:D12" si="0">F7</f>
        <v>15000</v>
      </c>
      <c r="E7" s="7" t="s">
        <v>42</v>
      </c>
      <c r="F7" s="70">
        <v>15000</v>
      </c>
      <c r="G7" s="51"/>
    </row>
    <row r="8" spans="1:7" ht="33.75" customHeight="1" x14ac:dyDescent="0.2">
      <c r="A8" s="24">
        <v>2</v>
      </c>
      <c r="B8" s="67" t="s">
        <v>5</v>
      </c>
      <c r="C8" s="9" t="s">
        <v>77</v>
      </c>
      <c r="D8" s="69">
        <f t="shared" si="0"/>
        <v>439726.01</v>
      </c>
      <c r="E8" s="7" t="s">
        <v>42</v>
      </c>
      <c r="F8" s="70">
        <v>439726.01</v>
      </c>
    </row>
    <row r="9" spans="1:7" ht="38.25" customHeight="1" x14ac:dyDescent="0.2">
      <c r="A9" s="24">
        <v>3</v>
      </c>
      <c r="B9" s="67" t="s">
        <v>73</v>
      </c>
      <c r="C9" s="9" t="s">
        <v>103</v>
      </c>
      <c r="D9" s="69">
        <f t="shared" si="0"/>
        <v>376</v>
      </c>
      <c r="E9" s="7" t="s">
        <v>42</v>
      </c>
      <c r="F9" s="70">
        <v>376</v>
      </c>
    </row>
    <row r="10" spans="1:7" ht="22.5" customHeight="1" x14ac:dyDescent="0.2">
      <c r="A10" s="24">
        <v>4</v>
      </c>
      <c r="B10" s="67" t="s">
        <v>74</v>
      </c>
      <c r="C10" s="9" t="s">
        <v>78</v>
      </c>
      <c r="D10" s="69">
        <f t="shared" si="0"/>
        <v>880</v>
      </c>
      <c r="E10" s="7" t="s">
        <v>0</v>
      </c>
      <c r="F10" s="70">
        <v>880</v>
      </c>
    </row>
    <row r="11" spans="1:7" ht="30" customHeight="1" x14ac:dyDescent="0.2">
      <c r="A11" s="25">
        <v>5</v>
      </c>
      <c r="B11" s="68" t="s">
        <v>108</v>
      </c>
      <c r="C11" s="9" t="s">
        <v>96</v>
      </c>
      <c r="D11" s="69">
        <f t="shared" si="0"/>
        <v>3000</v>
      </c>
      <c r="E11" s="7" t="s">
        <v>42</v>
      </c>
      <c r="F11" s="70">
        <v>3000</v>
      </c>
    </row>
    <row r="12" spans="1:7" ht="39" customHeight="1" x14ac:dyDescent="0.2">
      <c r="A12" s="25">
        <v>6</v>
      </c>
      <c r="B12" s="68" t="s">
        <v>75</v>
      </c>
      <c r="C12" s="9" t="s">
        <v>97</v>
      </c>
      <c r="D12" s="69">
        <f t="shared" si="0"/>
        <v>100</v>
      </c>
      <c r="E12" s="7" t="s">
        <v>18</v>
      </c>
      <c r="F12" s="70">
        <v>100</v>
      </c>
    </row>
    <row r="13" spans="1:7" ht="15.75" x14ac:dyDescent="0.25">
      <c r="A13" s="36"/>
      <c r="B13" s="39"/>
      <c r="C13" s="37"/>
      <c r="D13" s="42"/>
      <c r="E13" s="39"/>
      <c r="F13" s="55"/>
    </row>
    <row r="14" spans="1:7" ht="24.75" customHeight="1" x14ac:dyDescent="0.25">
      <c r="A14" s="168" t="s">
        <v>4</v>
      </c>
      <c r="B14" s="169"/>
      <c r="C14" s="169"/>
      <c r="D14" s="41"/>
      <c r="E14" s="8"/>
      <c r="F14" s="56"/>
    </row>
    <row r="15" spans="1:7" ht="27" customHeight="1" x14ac:dyDescent="0.25">
      <c r="A15" s="25">
        <v>1</v>
      </c>
      <c r="B15" s="71" t="s">
        <v>79</v>
      </c>
      <c r="C15" s="9" t="s">
        <v>83</v>
      </c>
      <c r="D15" s="58">
        <f>F15</f>
        <v>1686.5183000000002</v>
      </c>
      <c r="E15" s="7" t="s">
        <v>44</v>
      </c>
      <c r="F15" s="54">
        <v>1686.5183000000002</v>
      </c>
    </row>
    <row r="16" spans="1:7" ht="27" customHeight="1" x14ac:dyDescent="0.25">
      <c r="A16" s="25">
        <v>2</v>
      </c>
      <c r="B16" s="71" t="s">
        <v>79</v>
      </c>
      <c r="C16" s="9" t="s">
        <v>84</v>
      </c>
      <c r="D16" s="6">
        <f t="shared" ref="D16:D26" si="1">F16</f>
        <v>0</v>
      </c>
      <c r="E16" s="7" t="s">
        <v>44</v>
      </c>
      <c r="F16" s="54">
        <v>0</v>
      </c>
    </row>
    <row r="17" spans="1:6" ht="27" customHeight="1" x14ac:dyDescent="0.25">
      <c r="A17" s="25">
        <v>3</v>
      </c>
      <c r="B17" s="71" t="s">
        <v>79</v>
      </c>
      <c r="C17" s="9" t="s">
        <v>85</v>
      </c>
      <c r="D17" s="6">
        <f t="shared" si="1"/>
        <v>2572.9511000000002</v>
      </c>
      <c r="E17" s="7" t="s">
        <v>44</v>
      </c>
      <c r="F17" s="54">
        <v>2572.9511000000002</v>
      </c>
    </row>
    <row r="18" spans="1:6" ht="27" customHeight="1" x14ac:dyDescent="0.25">
      <c r="A18" s="25">
        <v>4</v>
      </c>
      <c r="B18" s="71" t="s">
        <v>80</v>
      </c>
      <c r="C18" s="9" t="s">
        <v>83</v>
      </c>
      <c r="D18" s="6">
        <f t="shared" si="1"/>
        <v>7848.7044000000005</v>
      </c>
      <c r="E18" s="7" t="s">
        <v>44</v>
      </c>
      <c r="F18" s="54">
        <v>7848.7044000000005</v>
      </c>
    </row>
    <row r="19" spans="1:6" ht="27" customHeight="1" x14ac:dyDescent="0.25">
      <c r="A19" s="25">
        <v>5</v>
      </c>
      <c r="B19" s="71" t="s">
        <v>80</v>
      </c>
      <c r="C19" s="9" t="s">
        <v>87</v>
      </c>
      <c r="D19" s="6">
        <f t="shared" si="1"/>
        <v>118613.1278</v>
      </c>
      <c r="E19" s="7" t="s">
        <v>44</v>
      </c>
      <c r="F19" s="54">
        <v>118613.1278</v>
      </c>
    </row>
    <row r="20" spans="1:6" ht="27" customHeight="1" x14ac:dyDescent="0.25">
      <c r="A20" s="25">
        <v>6</v>
      </c>
      <c r="B20" s="71" t="s">
        <v>80</v>
      </c>
      <c r="C20" s="9" t="s">
        <v>84</v>
      </c>
      <c r="D20" s="6">
        <f t="shared" si="1"/>
        <v>0</v>
      </c>
      <c r="E20" s="7" t="s">
        <v>44</v>
      </c>
      <c r="F20" s="54">
        <v>0</v>
      </c>
    </row>
    <row r="21" spans="1:6" ht="27" customHeight="1" x14ac:dyDescent="0.25">
      <c r="A21" s="25">
        <v>7</v>
      </c>
      <c r="B21" s="71" t="s">
        <v>80</v>
      </c>
      <c r="C21" s="9" t="s">
        <v>85</v>
      </c>
      <c r="D21" s="6">
        <f t="shared" si="1"/>
        <v>147611.8322</v>
      </c>
      <c r="E21" s="7" t="s">
        <v>44</v>
      </c>
      <c r="F21" s="54">
        <f>F18+F19+7050*3</f>
        <v>147611.8322</v>
      </c>
    </row>
    <row r="22" spans="1:6" ht="27" customHeight="1" x14ac:dyDescent="0.25">
      <c r="A22" s="25">
        <v>8</v>
      </c>
      <c r="B22" s="71" t="s">
        <v>81</v>
      </c>
      <c r="C22" s="9" t="s">
        <v>83</v>
      </c>
      <c r="D22" s="6">
        <f t="shared" si="1"/>
        <v>258.19409999999999</v>
      </c>
      <c r="E22" s="7" t="s">
        <v>44</v>
      </c>
      <c r="F22" s="54">
        <v>258.19409999999999</v>
      </c>
    </row>
    <row r="23" spans="1:6" ht="27" customHeight="1" x14ac:dyDescent="0.25">
      <c r="A23" s="25">
        <v>9</v>
      </c>
      <c r="B23" s="71" t="s">
        <v>81</v>
      </c>
      <c r="C23" s="9" t="s">
        <v>88</v>
      </c>
      <c r="D23" s="6">
        <f t="shared" si="1"/>
        <v>22360.542499999996</v>
      </c>
      <c r="E23" s="7" t="s">
        <v>44</v>
      </c>
      <c r="F23" s="54">
        <v>22360.542499999996</v>
      </c>
    </row>
    <row r="24" spans="1:6" ht="27" customHeight="1" x14ac:dyDescent="0.25">
      <c r="A24" s="25">
        <v>10</v>
      </c>
      <c r="B24" s="72" t="s">
        <v>81</v>
      </c>
      <c r="C24" s="43" t="s">
        <v>84</v>
      </c>
      <c r="D24" s="6">
        <f t="shared" si="1"/>
        <v>0</v>
      </c>
      <c r="E24" s="44" t="s">
        <v>44</v>
      </c>
      <c r="F24" s="57">
        <v>0</v>
      </c>
    </row>
    <row r="25" spans="1:6" ht="27" customHeight="1" x14ac:dyDescent="0.25">
      <c r="A25" s="25">
        <v>11</v>
      </c>
      <c r="B25" s="72" t="s">
        <v>81</v>
      </c>
      <c r="C25" s="43" t="s">
        <v>85</v>
      </c>
      <c r="D25" s="6">
        <f t="shared" si="1"/>
        <v>22618.736599999997</v>
      </c>
      <c r="E25" s="44" t="s">
        <v>44</v>
      </c>
      <c r="F25" s="57">
        <v>22618.736599999997</v>
      </c>
    </row>
    <row r="26" spans="1:6" ht="27" customHeight="1" x14ac:dyDescent="0.25">
      <c r="A26" s="25">
        <v>12</v>
      </c>
      <c r="B26" s="73" t="s">
        <v>82</v>
      </c>
      <c r="C26" s="60" t="s">
        <v>86</v>
      </c>
      <c r="D26" s="40">
        <f t="shared" si="1"/>
        <v>0</v>
      </c>
      <c r="E26" s="61" t="s">
        <v>44</v>
      </c>
      <c r="F26" s="62">
        <v>0</v>
      </c>
    </row>
    <row r="27" spans="1:6" ht="23.25" customHeight="1" x14ac:dyDescent="0.3">
      <c r="A27" s="63"/>
      <c r="B27" s="63"/>
      <c r="C27" s="126" t="s">
        <v>104</v>
      </c>
      <c r="D27" s="64">
        <f>SUM(D15:D26)</f>
        <v>323570.60700000002</v>
      </c>
      <c r="E27" s="44" t="s">
        <v>44</v>
      </c>
      <c r="F27" s="65">
        <f>SUM(F15:F26)</f>
        <v>323570.60700000002</v>
      </c>
    </row>
    <row r="28" spans="1:6" ht="27.75" hidden="1" customHeight="1" thickBot="1" x14ac:dyDescent="0.3">
      <c r="A28" s="46">
        <v>1</v>
      </c>
      <c r="B28" s="66"/>
      <c r="C28" s="47" t="s">
        <v>48</v>
      </c>
      <c r="D28" s="48" t="s">
        <v>47</v>
      </c>
      <c r="E28" s="49" t="s">
        <v>0</v>
      </c>
      <c r="F28" s="50">
        <v>47350</v>
      </c>
    </row>
    <row r="29" spans="1:6" ht="41.25" customHeight="1" x14ac:dyDescent="0.25">
      <c r="A29"/>
      <c r="B29"/>
      <c r="D29" s="45"/>
      <c r="F29" s="27"/>
    </row>
    <row r="30" spans="1:6" ht="47.25" customHeight="1" x14ac:dyDescent="0.2">
      <c r="A30"/>
      <c r="B30"/>
      <c r="D30" s="45"/>
    </row>
    <row r="31" spans="1:6" x14ac:dyDescent="0.2">
      <c r="A31" s="45"/>
      <c r="B31" s="45"/>
      <c r="C31" s="45"/>
      <c r="D31" s="45"/>
    </row>
  </sheetData>
  <mergeCells count="11">
    <mergeCell ref="E1:F1"/>
    <mergeCell ref="A14:C14"/>
    <mergeCell ref="D5:D6"/>
    <mergeCell ref="E5:E6"/>
    <mergeCell ref="A2:F2"/>
    <mergeCell ref="A4:F4"/>
    <mergeCell ref="A3:F3"/>
    <mergeCell ref="F5:F6"/>
    <mergeCell ref="A5:A6"/>
    <mergeCell ref="B5:B6"/>
    <mergeCell ref="C5:C6"/>
  </mergeCells>
  <phoneticPr fontId="0" type="noConversion"/>
  <printOptions horizontalCentered="1" verticalCentered="1"/>
  <pageMargins left="0.15748031496062992" right="0.15748031496062992" top="0.39370078740157483" bottom="0.23622047244094491" header="0" footer="0"/>
  <pageSetup paperSize="9" scale="58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CD92395-93F9-44CB-BE87-932E6089A1A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pomieszcz. ogólnodostepne</vt:lpstr>
      <vt:lpstr>pomieszcz. pod szczegól.nadzore</vt:lpstr>
      <vt:lpstr>tereny zewnetrzne</vt:lpstr>
      <vt:lpstr>'pomieszcz. ogólnodostepne'!Obszar_wydruku</vt:lpstr>
      <vt:lpstr>'pomieszcz. pod szczegól.nadzore'!Obszar_wydruku</vt:lpstr>
      <vt:lpstr>'tereny zewnetrzne'!Obszar_wydruku</vt:lpstr>
    </vt:vector>
  </TitlesOfParts>
  <Company>RZI Zielona Góra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Grazyna Galanty</dc:creator>
  <cp:lastModifiedBy>Trościanko Katarzyna</cp:lastModifiedBy>
  <cp:lastPrinted>2023-10-11T09:45:42Z</cp:lastPrinted>
  <dcterms:created xsi:type="dcterms:W3CDTF">2011-02-09T11:41:30Z</dcterms:created>
  <dcterms:modified xsi:type="dcterms:W3CDTF">2025-02-12T12:59:35Z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7dcc5b60-ae95-4a40-9631-1fae599b9048</vt:lpwstr>
  </property>
  <property fmtid="{D5CDD505-2E9C-101B-9397-08002B2CF9AE}" pid="3" name="bjSaver">
    <vt:lpwstr>2QAJW/ezvqG5dzKGV6s+VdmUgMIowlL+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Grazyna Galanty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10.71.41.43</vt:lpwstr>
  </property>
</Properties>
</file>