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wa-1\Wymiana_Zam_Publ\! 1 JAREK\2025\ZP 1 _25 APARATURA MEDYCZNA\ZP 1_25 SWZ z ZAŁĄCZNIKAMI\SPROSTOWANIE\"/>
    </mc:Choice>
  </mc:AlternateContent>
  <xr:revisionPtr revIDLastSave="0" documentId="13_ncr:1_{E8F9FCD3-C966-48AD-A658-81694C341C59}" xr6:coauthVersionLast="36" xr6:coauthVersionMax="36" xr10:uidLastSave="{00000000-0000-0000-0000-000000000000}"/>
  <bookViews>
    <workbookView xWindow="0" yWindow="0" windowWidth="15300" windowHeight="5790" tabRatio="674" xr2:uid="{00000000-000D-0000-FFFF-FFFF00000000}"/>
  </bookViews>
  <sheets>
    <sheet name="FC" sheetId="5" r:id="rId1"/>
  </sheets>
  <calcPr calcId="191029"/>
</workbook>
</file>

<file path=xl/calcChain.xml><?xml version="1.0" encoding="utf-8"?>
<calcChain xmlns="http://schemas.openxmlformats.org/spreadsheetml/2006/main">
  <c r="Q17" i="5" l="1"/>
  <c r="H15" i="5"/>
  <c r="J15" i="5" s="1"/>
  <c r="H16" i="5"/>
  <c r="J16" i="5" s="1"/>
  <c r="R16" i="5"/>
  <c r="M16" i="5"/>
  <c r="O16" i="5"/>
  <c r="M15" i="5"/>
  <c r="O15" i="5"/>
  <c r="H8" i="5"/>
  <c r="J8" i="5" s="1"/>
  <c r="M8" i="5"/>
  <c r="O8" i="5" s="1"/>
  <c r="R15" i="5"/>
  <c r="R8" i="5"/>
  <c r="L17" i="5" l="1"/>
  <c r="Q9" i="5"/>
  <c r="L9" i="5"/>
</calcChain>
</file>

<file path=xl/sharedStrings.xml><?xml version="1.0" encoding="utf-8"?>
<sst xmlns="http://schemas.openxmlformats.org/spreadsheetml/2006/main" count="98" uniqueCount="56">
  <si>
    <t>CZĘŚĆ OGÓLNA</t>
  </si>
  <si>
    <t>PRZEGLĄDY</t>
  </si>
  <si>
    <t>NAPRAWY</t>
  </si>
  <si>
    <t xml:space="preserve"> VAT 
(%)</t>
  </si>
  <si>
    <t>1.</t>
  </si>
  <si>
    <t>L.p.</t>
  </si>
  <si>
    <t>Asortyment</t>
  </si>
  <si>
    <t>Producent</t>
  </si>
  <si>
    <t>Szacunkowa ilość roboczogodzin przewidzianych na naprawy sprzętu</t>
  </si>
  <si>
    <t>Cena netto 1 roboczogodziny</t>
  </si>
  <si>
    <t>Wartość netto roboczogodzin</t>
  </si>
  <si>
    <t>Wartość brutto roboczogodzin</t>
  </si>
  <si>
    <t>Model</t>
  </si>
  <si>
    <t>Ilość wymaganych przeglądów w okresie umowy, zgodnie z zaleceniami Producenta sprzętu</t>
  </si>
  <si>
    <t>Kwota netto przeznaczona przez Zamawiającego na zakup części i akcesoriów oraz przesyłki / dojazd</t>
  </si>
  <si>
    <t>Kwota brutto przeznaczona przez Zamawiającego na zakup części i akcesoriów oraz przesyłki / dojazd</t>
  </si>
  <si>
    <t>Philips</t>
  </si>
  <si>
    <t>PAKIET NR 94</t>
  </si>
  <si>
    <t>Azurion 7 M20</t>
  </si>
  <si>
    <t>PAKIET NR 95</t>
  </si>
  <si>
    <t>TSX-101A/H</t>
  </si>
  <si>
    <t>Toshiba Medical Systems Corp.</t>
  </si>
  <si>
    <t>Okres obowiązywania umowy w miesiącach</t>
  </si>
  <si>
    <t>Wartość miesiecznej raty za przeglądy netto</t>
  </si>
  <si>
    <t>Łączna cena przeglądów netto</t>
  </si>
  <si>
    <t>Łączna cena przeglądów brutto</t>
  </si>
  <si>
    <t>A</t>
  </si>
  <si>
    <t>B</t>
  </si>
  <si>
    <t>C</t>
  </si>
  <si>
    <t>D</t>
  </si>
  <si>
    <t>E</t>
  </si>
  <si>
    <t>F</t>
  </si>
  <si>
    <t>G</t>
  </si>
  <si>
    <t>H= E*G</t>
  </si>
  <si>
    <t>I</t>
  </si>
  <si>
    <t>J= (H+H*I)</t>
  </si>
  <si>
    <t>K</t>
  </si>
  <si>
    <t>L</t>
  </si>
  <si>
    <t>M= K*L</t>
  </si>
  <si>
    <t>N</t>
  </si>
  <si>
    <t>O= M + M*N</t>
  </si>
  <si>
    <t>P</t>
  </si>
  <si>
    <t>R</t>
  </si>
  <si>
    <t>Q</t>
  </si>
  <si>
    <t>Razem pakiet 94 netto (H+M+P)</t>
  </si>
  <si>
    <t>Razem pakiet 94 brutto (J+O+R)</t>
  </si>
  <si>
    <t>Razem pakiet 95 netto (H+M+P)</t>
  </si>
  <si>
    <t>Razem pakiet 95 brutto (J+O+R)</t>
  </si>
  <si>
    <t>Sprawa ZP 1/25</t>
  </si>
  <si>
    <t>Formularz cenowy  - pakiety nr 94 - 95</t>
  </si>
  <si>
    <t>Aquilion One Genesis TSX-305A/4K</t>
  </si>
  <si>
    <t>Canon Medical Systems Corp</t>
  </si>
  <si>
    <t>Tomograf komputerowy wraz z kardiomonitorem Lifepulse 10/G</t>
  </si>
  <si>
    <t>Załącznik nr 2c do SWZ</t>
  </si>
  <si>
    <r>
      <t xml:space="preserve">Angiograf </t>
    </r>
    <r>
      <rPr>
        <sz val="9"/>
        <color indexed="10"/>
        <rFont val="Arial"/>
        <family val="2"/>
        <charset val="238"/>
      </rPr>
      <t xml:space="preserve">wraz z wyposażeniem: systemem Flex Cardio; monitorem FlexVision, UPS typu Galaxy G55TUPSU80H firmy Schneider </t>
    </r>
  </si>
  <si>
    <r>
      <t xml:space="preserve">Tomograf komputerowy wraz z kardiomonitorem Cardiac Trigger 7800 </t>
    </r>
    <r>
      <rPr>
        <sz val="9"/>
        <color indexed="10"/>
        <rFont val="Arial"/>
        <family val="2"/>
        <charset val="238"/>
      </rPr>
      <t xml:space="preserve">oraz UPS typu USTT MHT 1600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</si>
</sst>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_z_ł"/>
    <numFmt numFmtId="165" formatCode="_-* #,##0.00&quot; zł&quot;_-;\-* #,##0.00&quot; zł&quot;_-;_-* \-??&quot; zł&quot;_-;_-@_-"/>
    <numFmt numFmtId="166" formatCode="_-* #,##0\ _z_ł_-;\-* #,##0\ _z_ł_-;_-* \-??\ _z_ł_-;_-@_-"/>
    <numFmt numFmtId="167" formatCode="[$-415]General"/>
  </numFmts>
  <fonts count="9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10"/>
      <name val="Arial"/>
      <family val="2"/>
      <charset val="238"/>
    </font>
    <font>
      <sz val="11"/>
      <color rgb="FF000000"/>
      <name val="Czcionka tekstu podstawowego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26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7" fontId="8" fillId="0" borderId="0"/>
    <xf numFmtId="0" fontId="1" fillId="0" borderId="0"/>
    <xf numFmtId="165" fontId="1" fillId="0" borderId="0" applyFill="0" applyBorder="0" applyAlignment="0" applyProtection="0"/>
    <xf numFmtId="165" fontId="1" fillId="0" borderId="0" applyFill="0" applyBorder="0" applyAlignment="0" applyProtection="0"/>
  </cellStyleXfs>
  <cellXfs count="64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9" fontId="5" fillId="3" borderId="1" xfId="0" applyNumberFormat="1" applyFont="1" applyFill="1" applyBorder="1" applyAlignment="1">
      <alignment horizontal="center" vertical="center" wrapText="1"/>
    </xf>
    <xf numFmtId="9" fontId="5" fillId="5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 applyProtection="1">
      <alignment horizontal="center" vertical="center" wrapText="1"/>
    </xf>
    <xf numFmtId="4" fontId="6" fillId="2" borderId="2" xfId="3" applyNumberFormat="1" applyFont="1" applyFill="1" applyBorder="1" applyAlignment="1" applyProtection="1">
      <alignment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166" fontId="6" fillId="4" borderId="2" xfId="3" applyNumberFormat="1" applyFont="1" applyFill="1" applyBorder="1" applyAlignment="1" applyProtection="1">
      <alignment horizontal="center" vertical="center"/>
    </xf>
    <xf numFmtId="4" fontId="6" fillId="4" borderId="2" xfId="3" applyNumberFormat="1" applyFont="1" applyFill="1" applyBorder="1" applyAlignment="1" applyProtection="1">
      <alignment horizontal="center" vertical="center" wrapText="1"/>
    </xf>
    <xf numFmtId="4" fontId="6" fillId="4" borderId="2" xfId="3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4" fontId="6" fillId="0" borderId="0" xfId="3" applyNumberFormat="1" applyFont="1" applyFill="1" applyBorder="1" applyAlignment="1" applyProtection="1">
      <alignment horizontal="center" vertical="center" wrapText="1"/>
    </xf>
    <xf numFmtId="9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9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quotePrefix="1" applyFont="1" applyFill="1" applyBorder="1" applyAlignment="1">
      <alignment horizontal="center" vertical="center" wrapText="1"/>
    </xf>
    <xf numFmtId="4" fontId="6" fillId="0" borderId="0" xfId="3" applyNumberFormat="1" applyFont="1" applyFill="1" applyBorder="1" applyAlignment="1" applyProtection="1">
      <alignment vertical="center" wrapText="1"/>
    </xf>
    <xf numFmtId="166" fontId="6" fillId="0" borderId="0" xfId="3" applyNumberFormat="1" applyFont="1" applyFill="1" applyBorder="1" applyAlignment="1" applyProtection="1">
      <alignment horizontal="center" vertical="center"/>
    </xf>
    <xf numFmtId="4" fontId="6" fillId="0" borderId="0" xfId="3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" fontId="5" fillId="6" borderId="1" xfId="0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5">
    <cellStyle name="Excel Built-in Normal" xfId="1" xr:uid="{00000000-0005-0000-0000-000000000000}"/>
    <cellStyle name="Normalny" xfId="0" builtinId="0"/>
    <cellStyle name="Normalny 2" xfId="2" xr:uid="{00000000-0005-0000-0000-000002000000}"/>
    <cellStyle name="Walutowy" xfId="3" builtinId="4"/>
    <cellStyle name="Walutowy 2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S28"/>
  <sheetViews>
    <sheetView tabSelected="1" zoomScaleNormal="100" zoomScalePageLayoutView="80" workbookViewId="0">
      <selection activeCell="R25" sqref="R25"/>
    </sheetView>
  </sheetViews>
  <sheetFormatPr defaultRowHeight="11.25"/>
  <cols>
    <col min="1" max="1" width="3.5703125" style="1" customWidth="1"/>
    <col min="2" max="2" width="10.42578125" style="2" customWidth="1"/>
    <col min="3" max="3" width="13.28515625" style="1" customWidth="1"/>
    <col min="4" max="4" width="10.140625" style="3" customWidth="1"/>
    <col min="5" max="5" width="7.28515625" style="1" customWidth="1"/>
    <col min="6" max="6" width="11" style="1" customWidth="1"/>
    <col min="7" max="7" width="11.85546875" style="1" customWidth="1"/>
    <col min="8" max="8" width="12.5703125" style="1" bestFit="1" customWidth="1"/>
    <col min="9" max="9" width="5.28515625" style="1" customWidth="1"/>
    <col min="10" max="10" width="13" style="1" customWidth="1"/>
    <col min="11" max="11" width="9.28515625" style="1" customWidth="1"/>
    <col min="12" max="12" width="7" style="1" customWidth="1"/>
    <col min="13" max="13" width="12.42578125" style="1" customWidth="1"/>
    <col min="14" max="14" width="5.85546875" style="1" customWidth="1"/>
    <col min="15" max="15" width="14.85546875" style="1" customWidth="1"/>
    <col min="16" max="16" width="17.140625" style="1" customWidth="1"/>
    <col min="17" max="17" width="5.85546875" style="1" customWidth="1"/>
    <col min="18" max="18" width="17.42578125" style="1" customWidth="1"/>
    <col min="19" max="19" width="13.7109375" style="1" customWidth="1"/>
    <col min="20" max="16384" width="9.140625" style="1"/>
  </cols>
  <sheetData>
    <row r="1" spans="1:18" s="6" customFormat="1" ht="12.75">
      <c r="A1" s="6" t="s">
        <v>48</v>
      </c>
      <c r="B1" s="7"/>
      <c r="D1" s="8"/>
      <c r="Q1" s="6" t="s">
        <v>53</v>
      </c>
    </row>
    <row r="2" spans="1:18" s="9" customFormat="1" ht="12.75">
      <c r="B2" s="10"/>
      <c r="D2" s="11"/>
      <c r="H2" s="6" t="s">
        <v>49</v>
      </c>
    </row>
    <row r="4" spans="1:18" ht="12">
      <c r="A4" s="59" t="s">
        <v>17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</row>
    <row r="5" spans="1:18" ht="12">
      <c r="A5" s="62" t="s">
        <v>0</v>
      </c>
      <c r="B5" s="62"/>
      <c r="C5" s="62"/>
      <c r="D5" s="62"/>
      <c r="E5" s="62"/>
      <c r="F5" s="63" t="s">
        <v>1</v>
      </c>
      <c r="G5" s="63"/>
      <c r="H5" s="63"/>
      <c r="I5" s="63"/>
      <c r="J5" s="63"/>
      <c r="K5" s="60" t="s">
        <v>2</v>
      </c>
      <c r="L5" s="60"/>
      <c r="M5" s="60"/>
      <c r="N5" s="60"/>
      <c r="O5" s="60"/>
      <c r="P5" s="60"/>
      <c r="Q5" s="60"/>
      <c r="R5" s="60"/>
    </row>
    <row r="6" spans="1:18" ht="120">
      <c r="A6" s="23" t="s">
        <v>5</v>
      </c>
      <c r="B6" s="23" t="s">
        <v>6</v>
      </c>
      <c r="C6" s="23" t="s">
        <v>12</v>
      </c>
      <c r="D6" s="23" t="s">
        <v>7</v>
      </c>
      <c r="E6" s="23" t="s">
        <v>22</v>
      </c>
      <c r="F6" s="23" t="s">
        <v>13</v>
      </c>
      <c r="G6" s="24" t="s">
        <v>23</v>
      </c>
      <c r="H6" s="25" t="s">
        <v>24</v>
      </c>
      <c r="I6" s="26" t="s">
        <v>3</v>
      </c>
      <c r="J6" s="25" t="s">
        <v>25</v>
      </c>
      <c r="K6" s="22" t="s">
        <v>8</v>
      </c>
      <c r="L6" s="22" t="s">
        <v>9</v>
      </c>
      <c r="M6" s="22" t="s">
        <v>10</v>
      </c>
      <c r="N6" s="27" t="s">
        <v>3</v>
      </c>
      <c r="O6" s="22" t="s">
        <v>11</v>
      </c>
      <c r="P6" s="22" t="s">
        <v>14</v>
      </c>
      <c r="Q6" s="27" t="s">
        <v>3</v>
      </c>
      <c r="R6" s="22" t="s">
        <v>15</v>
      </c>
    </row>
    <row r="7" spans="1:18" ht="12">
      <c r="A7" s="12" t="s">
        <v>26</v>
      </c>
      <c r="B7" s="12" t="s">
        <v>27</v>
      </c>
      <c r="C7" s="12" t="s">
        <v>28</v>
      </c>
      <c r="D7" s="12" t="s">
        <v>29</v>
      </c>
      <c r="E7" s="12" t="s">
        <v>30</v>
      </c>
      <c r="F7" s="12" t="s">
        <v>31</v>
      </c>
      <c r="G7" s="13" t="s">
        <v>32</v>
      </c>
      <c r="H7" s="12" t="s">
        <v>33</v>
      </c>
      <c r="I7" s="14" t="s">
        <v>34</v>
      </c>
      <c r="J7" s="15" t="s">
        <v>35</v>
      </c>
      <c r="K7" s="16" t="s">
        <v>36</v>
      </c>
      <c r="L7" s="16" t="s">
        <v>37</v>
      </c>
      <c r="M7" s="16" t="s">
        <v>38</v>
      </c>
      <c r="N7" s="17" t="s">
        <v>39</v>
      </c>
      <c r="O7" s="16" t="s">
        <v>40</v>
      </c>
      <c r="P7" s="16" t="s">
        <v>41</v>
      </c>
      <c r="Q7" s="17" t="s">
        <v>43</v>
      </c>
      <c r="R7" s="16" t="s">
        <v>42</v>
      </c>
    </row>
    <row r="8" spans="1:18" ht="156">
      <c r="A8" s="28" t="s">
        <v>4</v>
      </c>
      <c r="B8" s="29" t="s">
        <v>54</v>
      </c>
      <c r="C8" s="30" t="s">
        <v>18</v>
      </c>
      <c r="D8" s="30" t="s">
        <v>16</v>
      </c>
      <c r="E8" s="31">
        <v>24</v>
      </c>
      <c r="F8" s="28">
        <v>4</v>
      </c>
      <c r="G8" s="32"/>
      <c r="H8" s="33">
        <f>E8*G8</f>
        <v>0</v>
      </c>
      <c r="I8" s="34"/>
      <c r="J8" s="33">
        <f>ROUND(H8*I8+H8,2)</f>
        <v>0</v>
      </c>
      <c r="K8" s="35">
        <v>20</v>
      </c>
      <c r="L8" s="32"/>
      <c r="M8" s="36">
        <f>L8*K8</f>
        <v>0</v>
      </c>
      <c r="N8" s="34"/>
      <c r="O8" s="36">
        <f>ROUND(M8+M8*N8,2)</f>
        <v>0</v>
      </c>
      <c r="P8" s="37">
        <v>50000</v>
      </c>
      <c r="Q8" s="34"/>
      <c r="R8" s="36">
        <f>ROUND(P8+P8*Q8,2)</f>
        <v>50000</v>
      </c>
    </row>
    <row r="9" spans="1:18" s="5" customFormat="1" ht="22.5" customHeight="1">
      <c r="A9" s="61" t="s">
        <v>44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57" t="str">
        <f>IF(G8="","",SUM(H8,M8,P8))</f>
        <v/>
      </c>
      <c r="M9" s="57"/>
      <c r="N9" s="58" t="s">
        <v>45</v>
      </c>
      <c r="O9" s="58"/>
      <c r="P9" s="58"/>
      <c r="Q9" s="57" t="str">
        <f>IF(G8="","",SUM(J8,O8,R8))</f>
        <v/>
      </c>
      <c r="R9" s="57"/>
    </row>
    <row r="10" spans="1:18" ht="12">
      <c r="A10" s="18"/>
      <c r="B10" s="19"/>
      <c r="C10" s="18"/>
      <c r="D10" s="20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</row>
    <row r="11" spans="1:18" ht="12">
      <c r="A11" s="59" t="s">
        <v>19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</row>
    <row r="12" spans="1:18" ht="12">
      <c r="A12" s="62" t="s">
        <v>0</v>
      </c>
      <c r="B12" s="62"/>
      <c r="C12" s="62"/>
      <c r="D12" s="62"/>
      <c r="E12" s="62"/>
      <c r="F12" s="63" t="s">
        <v>1</v>
      </c>
      <c r="G12" s="63"/>
      <c r="H12" s="63"/>
      <c r="I12" s="63"/>
      <c r="J12" s="63"/>
      <c r="K12" s="60" t="s">
        <v>2</v>
      </c>
      <c r="L12" s="60"/>
      <c r="M12" s="60"/>
      <c r="N12" s="60"/>
      <c r="O12" s="60"/>
      <c r="P12" s="60"/>
      <c r="Q12" s="60"/>
      <c r="R12" s="60"/>
    </row>
    <row r="13" spans="1:18" ht="120">
      <c r="A13" s="23" t="s">
        <v>5</v>
      </c>
      <c r="B13" s="23" t="s">
        <v>6</v>
      </c>
      <c r="C13" s="23" t="s">
        <v>12</v>
      </c>
      <c r="D13" s="23" t="s">
        <v>7</v>
      </c>
      <c r="E13" s="23" t="s">
        <v>22</v>
      </c>
      <c r="F13" s="23" t="s">
        <v>13</v>
      </c>
      <c r="G13" s="24" t="s">
        <v>23</v>
      </c>
      <c r="H13" s="25" t="s">
        <v>24</v>
      </c>
      <c r="I13" s="26" t="s">
        <v>3</v>
      </c>
      <c r="J13" s="25" t="s">
        <v>25</v>
      </c>
      <c r="K13" s="22" t="s">
        <v>8</v>
      </c>
      <c r="L13" s="22" t="s">
        <v>9</v>
      </c>
      <c r="M13" s="22" t="s">
        <v>10</v>
      </c>
      <c r="N13" s="27" t="s">
        <v>3</v>
      </c>
      <c r="O13" s="22" t="s">
        <v>11</v>
      </c>
      <c r="P13" s="22" t="s">
        <v>14</v>
      </c>
      <c r="Q13" s="27" t="s">
        <v>3</v>
      </c>
      <c r="R13" s="22" t="s">
        <v>15</v>
      </c>
    </row>
    <row r="14" spans="1:18" ht="12">
      <c r="A14" s="12" t="s">
        <v>26</v>
      </c>
      <c r="B14" s="12" t="s">
        <v>27</v>
      </c>
      <c r="C14" s="12" t="s">
        <v>28</v>
      </c>
      <c r="D14" s="12" t="s">
        <v>29</v>
      </c>
      <c r="E14" s="12" t="s">
        <v>30</v>
      </c>
      <c r="F14" s="12" t="s">
        <v>31</v>
      </c>
      <c r="G14" s="13" t="s">
        <v>32</v>
      </c>
      <c r="H14" s="12" t="s">
        <v>33</v>
      </c>
      <c r="I14" s="14" t="s">
        <v>34</v>
      </c>
      <c r="J14" s="15" t="s">
        <v>35</v>
      </c>
      <c r="K14" s="16" t="s">
        <v>36</v>
      </c>
      <c r="L14" s="16" t="s">
        <v>37</v>
      </c>
      <c r="M14" s="16" t="s">
        <v>38</v>
      </c>
      <c r="N14" s="17" t="s">
        <v>39</v>
      </c>
      <c r="O14" s="16" t="s">
        <v>40</v>
      </c>
      <c r="P14" s="16" t="s">
        <v>41</v>
      </c>
      <c r="Q14" s="17" t="s">
        <v>43</v>
      </c>
      <c r="R14" s="16" t="s">
        <v>42</v>
      </c>
    </row>
    <row r="15" spans="1:18" ht="84">
      <c r="A15" s="28" t="s">
        <v>4</v>
      </c>
      <c r="B15" s="29" t="s">
        <v>52</v>
      </c>
      <c r="C15" s="30" t="s">
        <v>20</v>
      </c>
      <c r="D15" s="30" t="s">
        <v>21</v>
      </c>
      <c r="E15" s="31">
        <v>24</v>
      </c>
      <c r="F15" s="28">
        <v>8</v>
      </c>
      <c r="G15" s="32"/>
      <c r="H15" s="33">
        <f>E15*G15</f>
        <v>0</v>
      </c>
      <c r="I15" s="34"/>
      <c r="J15" s="33">
        <f>ROUND(H15*I15+H15,2)</f>
        <v>0</v>
      </c>
      <c r="K15" s="35">
        <v>20</v>
      </c>
      <c r="L15" s="32"/>
      <c r="M15" s="36">
        <f>L15*K15</f>
        <v>0</v>
      </c>
      <c r="N15" s="34"/>
      <c r="O15" s="36">
        <f>ROUND(M15+M15*N15,2)</f>
        <v>0</v>
      </c>
      <c r="P15" s="37">
        <v>50000</v>
      </c>
      <c r="Q15" s="34"/>
      <c r="R15" s="36">
        <f>ROUND(P15+P15*Q15,2)</f>
        <v>50000</v>
      </c>
    </row>
    <row r="16" spans="1:18" ht="132">
      <c r="A16" s="28">
        <v>2</v>
      </c>
      <c r="B16" s="29" t="s">
        <v>55</v>
      </c>
      <c r="C16" s="30" t="s">
        <v>50</v>
      </c>
      <c r="D16" s="30" t="s">
        <v>51</v>
      </c>
      <c r="E16" s="31">
        <v>24</v>
      </c>
      <c r="F16" s="28">
        <v>8</v>
      </c>
      <c r="G16" s="32"/>
      <c r="H16" s="33">
        <f>E16*G16</f>
        <v>0</v>
      </c>
      <c r="I16" s="34"/>
      <c r="J16" s="33">
        <f>ROUND(H16*I16+H16,2)</f>
        <v>0</v>
      </c>
      <c r="K16" s="35">
        <v>20</v>
      </c>
      <c r="L16" s="32"/>
      <c r="M16" s="36">
        <f>L16*K16</f>
        <v>0</v>
      </c>
      <c r="N16" s="34"/>
      <c r="O16" s="36">
        <f>ROUND(M16+M16*N16,2)</f>
        <v>0</v>
      </c>
      <c r="P16" s="37">
        <v>50000</v>
      </c>
      <c r="Q16" s="34"/>
      <c r="R16" s="36">
        <f>ROUND(P16+P16*Q16,2)</f>
        <v>50000</v>
      </c>
    </row>
    <row r="17" spans="1:19" s="5" customFormat="1" ht="22.5" customHeight="1">
      <c r="A17" s="61" t="s">
        <v>46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57">
        <f>H15+M15+P15+H16+M16+P16</f>
        <v>100000</v>
      </c>
      <c r="M17" s="57"/>
      <c r="N17" s="58" t="s">
        <v>47</v>
      </c>
      <c r="O17" s="58"/>
      <c r="P17" s="58"/>
      <c r="Q17" s="57">
        <f>J15+O15+R15+J16+O16+R16</f>
        <v>100000</v>
      </c>
      <c r="R17" s="57"/>
    </row>
    <row r="18" spans="1:19" ht="12">
      <c r="A18" s="18"/>
      <c r="B18" s="19"/>
      <c r="C18" s="18"/>
      <c r="D18" s="2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</row>
    <row r="19" spans="1:19" ht="12">
      <c r="A19" s="18"/>
      <c r="B19" s="19"/>
      <c r="C19" s="18"/>
      <c r="D19" s="2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</row>
    <row r="20" spans="1:19" ht="12">
      <c r="A20" s="18"/>
      <c r="B20" s="19"/>
      <c r="C20" s="18"/>
      <c r="D20" s="20"/>
      <c r="E20" s="18"/>
      <c r="F20" s="18"/>
      <c r="G20" s="18"/>
      <c r="H20" s="18"/>
      <c r="I20" s="18"/>
      <c r="J20" s="18"/>
      <c r="K20" s="21"/>
      <c r="L20" s="21"/>
      <c r="M20" s="21"/>
      <c r="N20" s="21"/>
      <c r="O20" s="21"/>
      <c r="P20" s="21"/>
      <c r="Q20" s="21"/>
      <c r="R20" s="21"/>
      <c r="S20" s="4"/>
    </row>
    <row r="21" spans="1:19" ht="12">
      <c r="A21" s="18"/>
      <c r="B21" s="19"/>
      <c r="C21" s="18"/>
      <c r="D21" s="20"/>
      <c r="E21" s="18"/>
      <c r="F21" s="18"/>
      <c r="G21" s="18"/>
      <c r="H21" s="18"/>
      <c r="I21" s="18"/>
      <c r="J21" s="18"/>
      <c r="K21" s="21"/>
      <c r="L21" s="21"/>
      <c r="M21" s="21"/>
      <c r="N21" s="21"/>
      <c r="O21" s="21"/>
      <c r="P21" s="21"/>
      <c r="Q21" s="21"/>
      <c r="R21" s="21"/>
      <c r="S21" s="4"/>
    </row>
    <row r="22" spans="1:19" s="4" customFormat="1" ht="12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</row>
    <row r="23" spans="1:19" s="4" customFormat="1" ht="12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</row>
    <row r="24" spans="1:19" s="4" customFormat="1" ht="12">
      <c r="A24" s="43"/>
      <c r="B24" s="43"/>
      <c r="C24" s="43"/>
      <c r="D24" s="43"/>
      <c r="E24" s="43"/>
      <c r="F24" s="43"/>
      <c r="G24" s="44"/>
      <c r="H24" s="44"/>
      <c r="I24" s="45"/>
      <c r="J24" s="44"/>
      <c r="K24" s="44"/>
      <c r="L24" s="44"/>
      <c r="M24" s="44"/>
      <c r="N24" s="45"/>
      <c r="O24" s="44"/>
      <c r="P24" s="44"/>
      <c r="Q24" s="45"/>
      <c r="R24" s="44"/>
    </row>
    <row r="25" spans="1:19" s="4" customFormat="1" ht="12">
      <c r="A25" s="46"/>
      <c r="B25" s="46"/>
      <c r="C25" s="46"/>
      <c r="D25" s="46"/>
      <c r="E25" s="46"/>
      <c r="F25" s="46"/>
      <c r="G25" s="46"/>
      <c r="H25" s="46"/>
      <c r="I25" s="47"/>
      <c r="J25" s="47"/>
      <c r="K25" s="47"/>
      <c r="L25" s="47"/>
      <c r="M25" s="47"/>
      <c r="N25" s="47"/>
      <c r="O25" s="47"/>
      <c r="P25" s="47"/>
      <c r="Q25" s="47"/>
      <c r="R25" s="47"/>
    </row>
    <row r="26" spans="1:19" s="4" customFormat="1" ht="12">
      <c r="A26" s="47"/>
      <c r="B26" s="48"/>
      <c r="C26" s="49"/>
      <c r="D26" s="49"/>
      <c r="E26" s="50"/>
      <c r="F26" s="47"/>
      <c r="G26" s="40"/>
      <c r="H26" s="51"/>
      <c r="I26" s="41"/>
      <c r="J26" s="51"/>
      <c r="K26" s="52"/>
      <c r="L26" s="40"/>
      <c r="M26" s="40"/>
      <c r="N26" s="41"/>
      <c r="O26" s="40"/>
      <c r="P26" s="53"/>
      <c r="Q26" s="41"/>
      <c r="R26" s="40"/>
    </row>
    <row r="27" spans="1:19" s="56" customFormat="1" ht="12" customHeight="1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54"/>
      <c r="M27" s="54"/>
      <c r="N27" s="55"/>
      <c r="O27" s="55"/>
      <c r="P27" s="55"/>
      <c r="Q27" s="54"/>
      <c r="R27" s="54"/>
    </row>
    <row r="28" spans="1:19" s="4" customFormat="1">
      <c r="B28" s="38"/>
      <c r="D28" s="39"/>
    </row>
  </sheetData>
  <mergeCells count="16">
    <mergeCell ref="A4:R4"/>
    <mergeCell ref="A5:E5"/>
    <mergeCell ref="F5:J5"/>
    <mergeCell ref="K5:R5"/>
    <mergeCell ref="Q17:R17"/>
    <mergeCell ref="L9:M9"/>
    <mergeCell ref="N9:P9"/>
    <mergeCell ref="A11:R11"/>
    <mergeCell ref="K12:R12"/>
    <mergeCell ref="A9:K9"/>
    <mergeCell ref="A17:K17"/>
    <mergeCell ref="L17:M17"/>
    <mergeCell ref="N17:P17"/>
    <mergeCell ref="A12:E12"/>
    <mergeCell ref="F12:J12"/>
    <mergeCell ref="Q9:R9"/>
  </mergeCells>
  <phoneticPr fontId="2" type="noConversion"/>
  <pageMargins left="0.15748031496062992" right="0.19685039370078741" top="0.51181102362204722" bottom="0.47244094488188981" header="0.15748031496062992" footer="0.15748031496062992"/>
  <pageSetup paperSize="9" scale="75" pageOrder="overThenDown" orientation="landscape" r:id="rId1"/>
  <headerFooter>
    <oddFooter>&amp;R&amp;8Strona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Zam_05</dc:creator>
  <cp:lastModifiedBy>Jarosław JG. Gumiński</cp:lastModifiedBy>
  <cp:lastPrinted>2023-02-28T08:59:38Z</cp:lastPrinted>
  <dcterms:created xsi:type="dcterms:W3CDTF">2016-03-18T07:53:20Z</dcterms:created>
  <dcterms:modified xsi:type="dcterms:W3CDTF">2025-02-14T13:48:48Z</dcterms:modified>
</cp:coreProperties>
</file>