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0_dokumenty_2025\2_przetargi\4_oswietlenie_uliczne\od_Grzeska\"/>
    </mc:Choice>
  </mc:AlternateContent>
  <xr:revisionPtr revIDLastSave="0" documentId="13_ncr:1_{B49FA192-C16F-4102-9D44-7A41FFF87B55}" xr6:coauthVersionLast="47" xr6:coauthVersionMax="47" xr10:uidLastSave="{00000000-0000-0000-0000-000000000000}"/>
  <bookViews>
    <workbookView xWindow="780" yWindow="780" windowWidth="21600" windowHeight="11175" xr2:uid="{00000000-000D-0000-FFFF-FFFF00000000}"/>
  </bookViews>
  <sheets>
    <sheet name="Harmonogram" sheetId="3" r:id="rId1"/>
    <sheet name="zadania_2025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3" l="1"/>
  <c r="A10" i="3"/>
  <c r="A11" i="3"/>
  <c r="A12" i="3"/>
  <c r="A13" i="3"/>
  <c r="A14" i="3"/>
  <c r="A8" i="3"/>
  <c r="I10" i="4"/>
  <c r="I7" i="4"/>
  <c r="I9" i="4"/>
  <c r="I5" i="4"/>
  <c r="I6" i="4"/>
  <c r="I8" i="4"/>
  <c r="I4" i="4"/>
  <c r="F10" i="4"/>
  <c r="G10" i="4"/>
  <c r="E8" i="4"/>
  <c r="D10" i="4"/>
  <c r="E10" i="4" l="1"/>
  <c r="E20" i="3" l="1"/>
  <c r="H20" i="3"/>
  <c r="K20" i="3"/>
  <c r="N20" i="3"/>
  <c r="Q20" i="3"/>
  <c r="T20" i="3"/>
  <c r="B20" i="3"/>
  <c r="A23" i="3" l="1"/>
</calcChain>
</file>

<file path=xl/sharedStrings.xml><?xml version="1.0" encoding="utf-8"?>
<sst xmlns="http://schemas.openxmlformats.org/spreadsheetml/2006/main" count="51" uniqueCount="45">
  <si>
    <t>Nazwa odcinka</t>
  </si>
  <si>
    <t>OKRES REALIZACJI ZAMÓWIENIA MIESIĄCE / DEKADY</t>
  </si>
  <si>
    <t>RAZEM</t>
  </si>
  <si>
    <t>RAZEM:</t>
  </si>
  <si>
    <t>Przykład wypełnienia harmonogramu</t>
  </si>
  <si>
    <t>DFP</t>
  </si>
  <si>
    <t>RB</t>
  </si>
  <si>
    <t xml:space="preserve"> - realizacja robót budowlanych</t>
  </si>
  <si>
    <t xml:space="preserve"> - opracowanie dokumentacji formalno - prawnej jak uzgodnienia, opracowanie projektu budowlanego itp. wraz ze zgłoszeniem zamiaru wykonania
robót budowlanych</t>
  </si>
  <si>
    <t>Instrukcja wypełnienia harmonogramu rzeczowo – terminowo – finansowego:</t>
  </si>
  <si>
    <t>2. W ostatnim wierszu i ostatniej kolumnie należy zsumować wartości odpowiednio dla każdego miesiąca i każdego zadania (odcinka).</t>
  </si>
  <si>
    <t>*Harmonogram rzeczowo – terminowo – finansowy stanowi podstawę m.in. do:</t>
  </si>
  <si>
    <t>- rozliczeń częściowych;</t>
  </si>
  <si>
    <t>- odstąpienia od zawartej umowy przez Zamawiającego z przyczyn, za które odpowiada Wykonawca, gdy opóźnienie w realizacji robót względem założeń przyjętych w harmonogramie dla dowolnego odcinka  wyniesie 21 dni kalendarzowych.</t>
  </si>
  <si>
    <r>
      <t xml:space="preserve">1. W tabeli należy wpisywać wartości </t>
    </r>
    <r>
      <rPr>
        <b/>
        <sz val="10"/>
        <color theme="1"/>
        <rFont val="Calibri"/>
        <family val="2"/>
        <charset val="238"/>
        <scheme val="minor"/>
      </rPr>
      <t>netto</t>
    </r>
    <r>
      <rPr>
        <sz val="10"/>
        <color theme="1"/>
        <rFont val="Calibri"/>
        <family val="2"/>
        <charset val="238"/>
        <scheme val="minor"/>
      </rPr>
      <t xml:space="preserve"> planowanych do wykonania prac w danym miesiącu dla danego odcinka oznaczając jednocześnie graficznie okres ich trwania np. w sposób                           gdzie w tabeli (1, 2, 3) oznaczają dekady;</t>
    </r>
  </si>
  <si>
    <t xml:space="preserve"> w ww. harmonogramie należy wskazać z osobna przewidywany czasookres na zaprojektowanie robót oraz na ich wykonanie.</t>
  </si>
  <si>
    <t>dł. odcinka
[km]</t>
  </si>
  <si>
    <t>liczba
słupów
[szt.]</t>
  </si>
  <si>
    <t>liczba
opraw
[szt.]</t>
  </si>
  <si>
    <t>budżet</t>
  </si>
  <si>
    <t>nazwa odcinka</t>
  </si>
  <si>
    <t>l.p.</t>
  </si>
  <si>
    <t>1.</t>
  </si>
  <si>
    <t>2.</t>
  </si>
  <si>
    <t>3.</t>
  </si>
  <si>
    <t>szacowane ilości</t>
  </si>
  <si>
    <t>budżet
netto</t>
  </si>
  <si>
    <t>Projekt i rozbudowa oświetlenia ulicznego w msc. Występy - Gruszczyn</t>
  </si>
  <si>
    <t>Projekt i rozbudowa oświetlenia ulicznego w msc. Sułków</t>
  </si>
  <si>
    <t>Projekt i rozbudowa oświetlenia ulicznego w msc. Niwiska Gruszczyńskie (lampy solarne)</t>
  </si>
  <si>
    <t>Projekt i rozbudowa oświetlenia ulicznego w msc. Brygidów</t>
  </si>
  <si>
    <t>Projekt i rozbudowa oświetlenia ulicznego w msc. Krasocin (ul. Bronisława Ziętala i ul. Bronisława Ziętala)</t>
  </si>
  <si>
    <t>4.</t>
  </si>
  <si>
    <t>5.</t>
  </si>
  <si>
    <t>6.</t>
  </si>
  <si>
    <t>Projekt i rozbudowa oświetlenia ulicznego w msc. Rogalów</t>
  </si>
  <si>
    <t>V.2025</t>
  </si>
  <si>
    <t>VI.2025</t>
  </si>
  <si>
    <t>VII.2025</t>
  </si>
  <si>
    <t>VIII.2025</t>
  </si>
  <si>
    <t>IX.2025</t>
  </si>
  <si>
    <t>X.2025</t>
  </si>
  <si>
    <t>XI.2025</t>
  </si>
  <si>
    <t>ROZBUDOWA OŚWIETLENIA ULICZNEGO W MSC. ROGALÓW, KRASOCIN, BRYGIDÓW, Niwiska Gruszczyńskie, SUŁKÓW, WYSTĘPY - GRUSZCZYN</t>
  </si>
  <si>
    <t>załącznik do umowy nr 272.4.2025 z ......2025r. - Harmonogram rzeczowo – terminowo – finansowy*.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</si>
</sst>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vertical="center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0" xfId="0" quotePrefix="1"/>
    <xf numFmtId="0" fontId="0" fillId="0" borderId="0" xfId="0" applyAlignment="1">
      <alignment horizontal="right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6" xfId="0" applyBorder="1" applyAlignment="1">
      <alignment horizontal="centerContinuous" vertical="center"/>
    </xf>
    <xf numFmtId="0" fontId="0" fillId="0" borderId="6" xfId="0" applyBorder="1" applyAlignment="1">
      <alignment horizontal="centerContinuous"/>
    </xf>
    <xf numFmtId="0" fontId="0" fillId="0" borderId="0" xfId="0" applyAlignment="1">
      <alignment horizontal="right" vertical="top"/>
    </xf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Continuous"/>
    </xf>
    <xf numFmtId="0" fontId="0" fillId="0" borderId="8" xfId="0" quotePrefix="1" applyBorder="1" applyAlignment="1">
      <alignment horizontal="center"/>
    </xf>
    <xf numFmtId="8" fontId="0" fillId="0" borderId="2" xfId="0" quotePrefix="1" applyNumberFormat="1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164" fontId="0" fillId="0" borderId="4" xfId="0" quotePrefix="1" applyNumberFormat="1" applyBorder="1"/>
    <xf numFmtId="0" fontId="2" fillId="0" borderId="0" xfId="0" applyFont="1" applyAlignment="1">
      <alignment vertical="center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center" wrapText="1"/>
    </xf>
    <xf numFmtId="4" fontId="0" fillId="0" borderId="10" xfId="0" applyNumberFormat="1" applyBorder="1"/>
    <xf numFmtId="0" fontId="0" fillId="0" borderId="1" xfId="0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Alignment="1">
      <alignment horizontal="left" wrapText="1"/>
    </xf>
    <xf numFmtId="0" fontId="0" fillId="0" borderId="7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22</xdr:row>
      <xdr:rowOff>95250</xdr:rowOff>
    </xdr:from>
    <xdr:to>
      <xdr:col>8</xdr:col>
      <xdr:colOff>161925</xdr:colOff>
      <xdr:row>22</xdr:row>
      <xdr:rowOff>104775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571875" y="3333750"/>
          <a:ext cx="1543050" cy="9525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22</xdr:row>
      <xdr:rowOff>95250</xdr:rowOff>
    </xdr:from>
    <xdr:to>
      <xdr:col>16</xdr:col>
      <xdr:colOff>0</xdr:colOff>
      <xdr:row>22</xdr:row>
      <xdr:rowOff>95250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153275" y="3333750"/>
          <a:ext cx="314325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495300</xdr:colOff>
      <xdr:row>61</xdr:row>
      <xdr:rowOff>97155</xdr:rowOff>
    </xdr:from>
    <xdr:to>
      <xdr:col>37</xdr:col>
      <xdr:colOff>266700</xdr:colOff>
      <xdr:row>61</xdr:row>
      <xdr:rowOff>97155</xdr:rowOff>
    </xdr:to>
    <xdr:cxnSp macro="">
      <xdr:nvCxnSpPr>
        <xdr:cNvPr id="8" name="Łącznik prostoliniowy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0353675" y="6116955"/>
          <a:ext cx="990600" cy="0"/>
        </a:xfrm>
        <a:prstGeom prst="line">
          <a:avLst/>
        </a:prstGeom>
        <a:ln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66675</xdr:colOff>
      <xdr:row>29</xdr:row>
      <xdr:rowOff>107950</xdr:rowOff>
    </xdr:from>
    <xdr:to>
      <xdr:col>22</xdr:col>
      <xdr:colOff>0</xdr:colOff>
      <xdr:row>29</xdr:row>
      <xdr:rowOff>107950</xdr:rowOff>
    </xdr:to>
    <xdr:cxnSp macro="">
      <xdr:nvCxnSpPr>
        <xdr:cNvPr id="9" name="Łącznik prosty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769475" y="9029700"/>
          <a:ext cx="669925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6"/>
  <sheetViews>
    <sheetView showGridLines="0" tabSelected="1" workbookViewId="0"/>
  </sheetViews>
  <sheetFormatPr defaultRowHeight="15" x14ac:dyDescent="0.25"/>
  <cols>
    <col min="1" max="1" width="49.140625" customWidth="1"/>
    <col min="2" max="22" width="4.7109375" customWidth="1"/>
    <col min="23" max="23" width="11.28515625" customWidth="1"/>
  </cols>
  <sheetData>
    <row r="1" spans="1:23" ht="15.75" x14ac:dyDescent="0.25">
      <c r="A1" s="31" t="s">
        <v>44</v>
      </c>
    </row>
    <row r="2" spans="1:23" x14ac:dyDescent="0.25">
      <c r="A2" t="s">
        <v>43</v>
      </c>
    </row>
    <row r="3" spans="1:23" x14ac:dyDescent="0.25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5" spans="1:23" x14ac:dyDescent="0.25"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3" x14ac:dyDescent="0.25">
      <c r="A6" s="45" t="s">
        <v>0</v>
      </c>
      <c r="B6" s="44" t="s">
        <v>36</v>
      </c>
      <c r="C6" s="44"/>
      <c r="D6" s="44"/>
      <c r="E6" s="46" t="s">
        <v>37</v>
      </c>
      <c r="F6" s="47"/>
      <c r="G6" s="48"/>
      <c r="H6" s="46" t="s">
        <v>38</v>
      </c>
      <c r="I6" s="47"/>
      <c r="J6" s="48"/>
      <c r="K6" s="46" t="s">
        <v>39</v>
      </c>
      <c r="L6" s="47"/>
      <c r="M6" s="48"/>
      <c r="N6" s="46" t="s">
        <v>40</v>
      </c>
      <c r="O6" s="47"/>
      <c r="P6" s="48"/>
      <c r="Q6" s="46" t="s">
        <v>41</v>
      </c>
      <c r="R6" s="47"/>
      <c r="S6" s="48"/>
      <c r="T6" s="46" t="s">
        <v>42</v>
      </c>
      <c r="U6" s="47"/>
      <c r="V6" s="48"/>
      <c r="W6" s="44" t="s">
        <v>2</v>
      </c>
    </row>
    <row r="7" spans="1:23" x14ac:dyDescent="0.25">
      <c r="A7" s="45"/>
      <c r="B7" s="5">
        <v>1</v>
      </c>
      <c r="C7" s="5">
        <v>2</v>
      </c>
      <c r="D7" s="5">
        <v>3</v>
      </c>
      <c r="E7" s="5">
        <v>1</v>
      </c>
      <c r="F7" s="5">
        <v>2</v>
      </c>
      <c r="G7" s="5">
        <v>3</v>
      </c>
      <c r="H7" s="5">
        <v>1</v>
      </c>
      <c r="I7" s="5">
        <v>2</v>
      </c>
      <c r="J7" s="5">
        <v>3</v>
      </c>
      <c r="K7" s="5">
        <v>1</v>
      </c>
      <c r="L7" s="5">
        <v>2</v>
      </c>
      <c r="M7" s="5">
        <v>3</v>
      </c>
      <c r="N7" s="5">
        <v>1</v>
      </c>
      <c r="O7" s="5">
        <v>2</v>
      </c>
      <c r="P7" s="5">
        <v>3</v>
      </c>
      <c r="Q7" s="5">
        <v>1</v>
      </c>
      <c r="R7" s="5">
        <v>2</v>
      </c>
      <c r="S7" s="5">
        <v>3</v>
      </c>
      <c r="T7" s="5">
        <v>1</v>
      </c>
      <c r="U7" s="5">
        <v>2</v>
      </c>
      <c r="V7" s="5">
        <v>3</v>
      </c>
      <c r="W7" s="44"/>
    </row>
    <row r="8" spans="1:23" ht="45" customHeight="1" x14ac:dyDescent="0.25">
      <c r="A8" s="40" t="str">
        <f>zadania_2025r!C4</f>
        <v>Projekt i rozbudowa oświetlenia ulicznego w msc. Rogalów</v>
      </c>
      <c r="B8" s="21"/>
      <c r="C8" s="22"/>
      <c r="D8" s="23"/>
      <c r="E8" s="21"/>
      <c r="F8" s="22"/>
      <c r="G8" s="23"/>
      <c r="H8" s="21"/>
      <c r="I8" s="22"/>
      <c r="J8" s="23"/>
      <c r="K8" s="21"/>
      <c r="L8" s="22"/>
      <c r="M8" s="23"/>
      <c r="N8" s="21"/>
      <c r="O8" s="22"/>
      <c r="P8" s="23"/>
      <c r="Q8" s="21"/>
      <c r="R8" s="22"/>
      <c r="S8" s="23"/>
      <c r="T8" s="21"/>
      <c r="U8" s="22"/>
      <c r="V8" s="23"/>
      <c r="W8" s="2"/>
    </row>
    <row r="9" spans="1:23" ht="45" customHeight="1" x14ac:dyDescent="0.25">
      <c r="A9" s="40" t="str">
        <f>zadania_2025r!C5</f>
        <v>Projekt i rozbudowa oświetlenia ulicznego w msc. Krasocin (ul. Bronisława Ziętala i ul. Bronisława Ziętala)</v>
      </c>
      <c r="B9" s="21"/>
      <c r="C9" s="22"/>
      <c r="D9" s="23"/>
      <c r="E9" s="21"/>
      <c r="F9" s="22"/>
      <c r="G9" s="23"/>
      <c r="H9" s="21"/>
      <c r="I9" s="22"/>
      <c r="J9" s="23"/>
      <c r="K9" s="21"/>
      <c r="L9" s="22"/>
      <c r="M9" s="23"/>
      <c r="N9" s="21"/>
      <c r="O9" s="22"/>
      <c r="P9" s="23"/>
      <c r="Q9" s="21"/>
      <c r="R9" s="22"/>
      <c r="S9" s="23"/>
      <c r="T9" s="21"/>
      <c r="U9" s="22"/>
      <c r="V9" s="23"/>
      <c r="W9" s="2"/>
    </row>
    <row r="10" spans="1:23" ht="45" customHeight="1" x14ac:dyDescent="0.25">
      <c r="A10" s="40" t="str">
        <f>zadania_2025r!C6</f>
        <v>Projekt i rozbudowa oświetlenia ulicznego w msc. Brygidów</v>
      </c>
      <c r="B10" s="21"/>
      <c r="C10" s="22"/>
      <c r="D10" s="23"/>
      <c r="E10" s="21"/>
      <c r="F10" s="22"/>
      <c r="G10" s="23"/>
      <c r="H10" s="21"/>
      <c r="I10" s="22"/>
      <c r="J10" s="23"/>
      <c r="K10" s="21"/>
      <c r="L10" s="22"/>
      <c r="M10" s="23"/>
      <c r="N10" s="21"/>
      <c r="O10" s="22"/>
      <c r="P10" s="23"/>
      <c r="Q10" s="21"/>
      <c r="R10" s="22"/>
      <c r="S10" s="23"/>
      <c r="T10" s="21"/>
      <c r="U10" s="22"/>
      <c r="V10" s="23"/>
      <c r="W10" s="2"/>
    </row>
    <row r="11" spans="1:23" ht="45" customHeight="1" x14ac:dyDescent="0.25">
      <c r="A11" s="40" t="str">
        <f>zadania_2025r!C7</f>
        <v>Projekt i rozbudowa oświetlenia ulicznego w msc. Niwiska Gruszczyńskie (lampy solarne)</v>
      </c>
      <c r="B11" s="21"/>
      <c r="C11" s="22"/>
      <c r="D11" s="23"/>
      <c r="E11" s="21"/>
      <c r="F11" s="22"/>
      <c r="G11" s="23"/>
      <c r="H11" s="21"/>
      <c r="I11" s="22"/>
      <c r="J11" s="23"/>
      <c r="K11" s="21"/>
      <c r="L11" s="22"/>
      <c r="M11" s="23"/>
      <c r="N11" s="21"/>
      <c r="O11" s="22"/>
      <c r="P11" s="23"/>
      <c r="Q11" s="21"/>
      <c r="R11" s="22"/>
      <c r="S11" s="23"/>
      <c r="T11" s="21"/>
      <c r="U11" s="22"/>
      <c r="V11" s="23"/>
      <c r="W11" s="2"/>
    </row>
    <row r="12" spans="1:23" ht="45" customHeight="1" x14ac:dyDescent="0.25">
      <c r="A12" s="40" t="str">
        <f>zadania_2025r!C8</f>
        <v>Projekt i rozbudowa oświetlenia ulicznego w msc. Sułków</v>
      </c>
      <c r="B12" s="21"/>
      <c r="C12" s="22"/>
      <c r="D12" s="23"/>
      <c r="E12" s="21"/>
      <c r="F12" s="22"/>
      <c r="G12" s="23"/>
      <c r="H12" s="21"/>
      <c r="I12" s="22"/>
      <c r="J12" s="23"/>
      <c r="K12" s="21"/>
      <c r="L12" s="22"/>
      <c r="M12" s="23"/>
      <c r="N12" s="21"/>
      <c r="O12" s="22"/>
      <c r="P12" s="23"/>
      <c r="Q12" s="21"/>
      <c r="R12" s="22"/>
      <c r="S12" s="23"/>
      <c r="T12" s="21"/>
      <c r="U12" s="22"/>
      <c r="V12" s="23"/>
      <c r="W12" s="2"/>
    </row>
    <row r="13" spans="1:23" ht="45" customHeight="1" x14ac:dyDescent="0.25">
      <c r="A13" s="40" t="str">
        <f>zadania_2025r!C9</f>
        <v>Projekt i rozbudowa oświetlenia ulicznego w msc. Występy - Gruszczyn</v>
      </c>
      <c r="B13" s="21"/>
      <c r="C13" s="22"/>
      <c r="D13" s="23"/>
      <c r="E13" s="21"/>
      <c r="F13" s="22"/>
      <c r="G13" s="23"/>
      <c r="H13" s="21"/>
      <c r="I13" s="22"/>
      <c r="J13" s="23"/>
      <c r="K13" s="21"/>
      <c r="L13" s="22"/>
      <c r="M13" s="23"/>
      <c r="N13" s="21"/>
      <c r="O13" s="22"/>
      <c r="P13" s="23"/>
      <c r="Q13" s="21"/>
      <c r="R13" s="22"/>
      <c r="S13" s="23"/>
      <c r="T13" s="21"/>
      <c r="U13" s="22"/>
      <c r="V13" s="23"/>
      <c r="W13" s="2"/>
    </row>
    <row r="14" spans="1:23" ht="45" customHeight="1" x14ac:dyDescent="0.25">
      <c r="A14" s="40" t="str">
        <f>zadania_2025r!C10</f>
        <v>RAZEM:</v>
      </c>
      <c r="B14" s="21"/>
      <c r="C14" s="22"/>
      <c r="D14" s="23"/>
      <c r="E14" s="21"/>
      <c r="F14" s="22"/>
      <c r="G14" s="23"/>
      <c r="H14" s="21"/>
      <c r="I14" s="22"/>
      <c r="J14" s="23"/>
      <c r="K14" s="21"/>
      <c r="L14" s="22"/>
      <c r="M14" s="23"/>
      <c r="N14" s="21"/>
      <c r="O14" s="22"/>
      <c r="P14" s="23"/>
      <c r="Q14" s="21"/>
      <c r="R14" s="22"/>
      <c r="S14" s="23"/>
      <c r="T14" s="21"/>
      <c r="U14" s="22"/>
      <c r="V14" s="23"/>
      <c r="W14" s="2"/>
    </row>
    <row r="15" spans="1:23" ht="21" customHeight="1" x14ac:dyDescent="0.25">
      <c r="A15" s="4" t="s">
        <v>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2"/>
    </row>
    <row r="18" spans="1:23" x14ac:dyDescent="0.25">
      <c r="A18" t="s">
        <v>4</v>
      </c>
    </row>
    <row r="19" spans="1:23" x14ac:dyDescent="0.25">
      <c r="B19" s="44" t="s">
        <v>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1:23" x14ac:dyDescent="0.25">
      <c r="A20" s="45" t="s">
        <v>0</v>
      </c>
      <c r="B20" s="44" t="str">
        <f>B6</f>
        <v>V.2025</v>
      </c>
      <c r="C20" s="44"/>
      <c r="D20" s="44"/>
      <c r="E20" s="44" t="str">
        <f t="shared" ref="E20" si="0">E6</f>
        <v>VI.2025</v>
      </c>
      <c r="F20" s="44"/>
      <c r="G20" s="44"/>
      <c r="H20" s="44" t="str">
        <f t="shared" ref="H20" si="1">H6</f>
        <v>VII.2025</v>
      </c>
      <c r="I20" s="44"/>
      <c r="J20" s="44"/>
      <c r="K20" s="44" t="str">
        <f t="shared" ref="K20" si="2">K6</f>
        <v>VIII.2025</v>
      </c>
      <c r="L20" s="44"/>
      <c r="M20" s="44"/>
      <c r="N20" s="44" t="str">
        <f t="shared" ref="N20" si="3">N6</f>
        <v>IX.2025</v>
      </c>
      <c r="O20" s="44"/>
      <c r="P20" s="44"/>
      <c r="Q20" s="44" t="str">
        <f t="shared" ref="Q20" si="4">Q6</f>
        <v>X.2025</v>
      </c>
      <c r="R20" s="44"/>
      <c r="S20" s="44"/>
      <c r="T20" s="44" t="str">
        <f t="shared" ref="T20" si="5">T6</f>
        <v>XI.2025</v>
      </c>
      <c r="U20" s="44"/>
      <c r="V20" s="44"/>
      <c r="W20" s="44" t="s">
        <v>2</v>
      </c>
    </row>
    <row r="21" spans="1:23" x14ac:dyDescent="0.25">
      <c r="A21" s="45"/>
      <c r="B21" s="5">
        <v>1</v>
      </c>
      <c r="C21" s="5">
        <v>2</v>
      </c>
      <c r="D21" s="5">
        <v>3</v>
      </c>
      <c r="E21" s="5">
        <v>1</v>
      </c>
      <c r="F21" s="5">
        <v>2</v>
      </c>
      <c r="G21" s="5">
        <v>3</v>
      </c>
      <c r="H21" s="5">
        <v>1</v>
      </c>
      <c r="I21" s="5">
        <v>2</v>
      </c>
      <c r="J21" s="5">
        <v>3</v>
      </c>
      <c r="K21" s="5">
        <v>1</v>
      </c>
      <c r="L21" s="5">
        <v>2</v>
      </c>
      <c r="M21" s="5">
        <v>3</v>
      </c>
      <c r="N21" s="5">
        <v>1</v>
      </c>
      <c r="O21" s="5">
        <v>2</v>
      </c>
      <c r="P21" s="5">
        <v>3</v>
      </c>
      <c r="Q21" s="5">
        <v>1</v>
      </c>
      <c r="R21" s="5">
        <v>2</v>
      </c>
      <c r="S21" s="5">
        <v>3</v>
      </c>
      <c r="T21" s="5">
        <v>1</v>
      </c>
      <c r="U21" s="5">
        <v>2</v>
      </c>
      <c r="V21" s="5">
        <v>3</v>
      </c>
      <c r="W21" s="44"/>
    </row>
    <row r="22" spans="1:23" x14ac:dyDescent="0.25">
      <c r="A22" s="6"/>
      <c r="B22" s="21"/>
      <c r="C22" s="22"/>
      <c r="D22" s="23"/>
      <c r="E22" s="26"/>
      <c r="F22" s="27">
        <v>1000</v>
      </c>
      <c r="G22" s="28"/>
      <c r="H22" s="24"/>
      <c r="I22" s="22"/>
      <c r="J22" s="23"/>
      <c r="K22" s="21"/>
      <c r="L22" s="22"/>
      <c r="M22" s="23"/>
      <c r="N22" s="21"/>
      <c r="O22" s="22"/>
      <c r="P22" s="23">
        <v>1000</v>
      </c>
      <c r="Q22" s="21"/>
      <c r="R22" s="25"/>
      <c r="S22" s="23"/>
      <c r="T22" s="21"/>
      <c r="U22" s="22"/>
      <c r="V22" s="23"/>
      <c r="W22" s="7"/>
    </row>
    <row r="23" spans="1:23" x14ac:dyDescent="0.25">
      <c r="A23" s="8" t="str">
        <f>A8</f>
        <v>Projekt i rozbudowa oświetlenia ulicznego w msc. Rogalów</v>
      </c>
      <c r="B23" s="21"/>
      <c r="C23" s="22"/>
      <c r="D23" s="23"/>
      <c r="E23" s="21"/>
      <c r="F23" s="22"/>
      <c r="G23" s="23"/>
      <c r="H23" s="21"/>
      <c r="I23" s="22"/>
      <c r="J23" s="23"/>
      <c r="K23" s="21"/>
      <c r="L23" s="22"/>
      <c r="M23" s="23"/>
      <c r="N23" s="21"/>
      <c r="O23" s="22"/>
      <c r="P23" s="23"/>
      <c r="Q23" s="21"/>
      <c r="R23" s="22"/>
      <c r="S23" s="23"/>
      <c r="T23" s="21"/>
      <c r="U23" s="22"/>
      <c r="V23" s="23"/>
      <c r="W23" s="29">
        <v>2000</v>
      </c>
    </row>
    <row r="24" spans="1:23" x14ac:dyDescent="0.25">
      <c r="A24" s="9"/>
      <c r="B24" s="21"/>
      <c r="C24" s="22"/>
      <c r="D24" s="23"/>
      <c r="E24" s="18" t="s">
        <v>5</v>
      </c>
      <c r="F24" s="19"/>
      <c r="G24" s="19"/>
      <c r="H24" s="24"/>
      <c r="I24" s="22"/>
      <c r="J24" s="23"/>
      <c r="K24" s="21"/>
      <c r="L24" s="22"/>
      <c r="M24" s="23"/>
      <c r="N24" s="21"/>
      <c r="O24" s="22"/>
      <c r="P24" s="15" t="s">
        <v>6</v>
      </c>
      <c r="Q24" s="21"/>
      <c r="R24" s="14"/>
      <c r="S24" s="23"/>
      <c r="T24" s="21"/>
      <c r="U24" s="22"/>
      <c r="V24" s="23"/>
      <c r="W24" s="9"/>
    </row>
    <row r="26" spans="1:23" ht="30.75" customHeight="1" x14ac:dyDescent="0.25">
      <c r="A26" s="20" t="s">
        <v>5</v>
      </c>
      <c r="B26" s="49" t="s">
        <v>8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spans="1:23" x14ac:dyDescent="0.25">
      <c r="A27" s="11" t="s">
        <v>6</v>
      </c>
      <c r="B27" s="10" t="s">
        <v>7</v>
      </c>
    </row>
    <row r="29" spans="1:23" x14ac:dyDescent="0.25">
      <c r="A29" s="30" t="s">
        <v>9</v>
      </c>
    </row>
    <row r="30" spans="1:23" x14ac:dyDescent="0.25">
      <c r="A30" s="30" t="s">
        <v>14</v>
      </c>
    </row>
    <row r="31" spans="1:23" x14ac:dyDescent="0.25">
      <c r="A31" s="30" t="s">
        <v>15</v>
      </c>
    </row>
    <row r="32" spans="1:23" x14ac:dyDescent="0.25">
      <c r="A32" s="30" t="s">
        <v>10</v>
      </c>
    </row>
    <row r="33" spans="1:1" x14ac:dyDescent="0.25">
      <c r="A33" s="30"/>
    </row>
    <row r="34" spans="1:1" x14ac:dyDescent="0.25">
      <c r="A34" s="30" t="s">
        <v>11</v>
      </c>
    </row>
    <row r="35" spans="1:1" x14ac:dyDescent="0.25">
      <c r="A35" s="30" t="s">
        <v>12</v>
      </c>
    </row>
    <row r="36" spans="1:1" x14ac:dyDescent="0.25">
      <c r="A36" s="30" t="s">
        <v>13</v>
      </c>
    </row>
  </sheetData>
  <mergeCells count="28">
    <mergeCell ref="B26:W26"/>
    <mergeCell ref="W20:W21"/>
    <mergeCell ref="B19:V19"/>
    <mergeCell ref="N20:P20"/>
    <mergeCell ref="Q20:S20"/>
    <mergeCell ref="T20:V20"/>
    <mergeCell ref="A20:A21"/>
    <mergeCell ref="B20:D20"/>
    <mergeCell ref="E20:G20"/>
    <mergeCell ref="H20:J20"/>
    <mergeCell ref="K20:M20"/>
    <mergeCell ref="W6:W7"/>
    <mergeCell ref="B15:D15"/>
    <mergeCell ref="E15:G15"/>
    <mergeCell ref="H15:J15"/>
    <mergeCell ref="K15:M15"/>
    <mergeCell ref="N15:P15"/>
    <mergeCell ref="Q15:S15"/>
    <mergeCell ref="T15:V15"/>
    <mergeCell ref="T6:V6"/>
    <mergeCell ref="B5:V5"/>
    <mergeCell ref="A6:A7"/>
    <mergeCell ref="B6:D6"/>
    <mergeCell ref="E6:G6"/>
    <mergeCell ref="H6:J6"/>
    <mergeCell ref="K6:M6"/>
    <mergeCell ref="N6:P6"/>
    <mergeCell ref="Q6:S6"/>
  </mergeCells>
  <pageMargins left="0.7" right="0.7" top="0.75" bottom="0.75" header="0.3" footer="0.3"/>
  <pageSetup paperSize="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440D5-D772-4AA2-9400-0E6D13A179E0}">
  <dimension ref="B2:I10"/>
  <sheetViews>
    <sheetView workbookViewId="0">
      <selection activeCell="F14" sqref="F14"/>
    </sheetView>
  </sheetViews>
  <sheetFormatPr defaultRowHeight="15" x14ac:dyDescent="0.25"/>
  <cols>
    <col min="1" max="1" width="3.85546875" customWidth="1"/>
    <col min="2" max="2" width="4.42578125" customWidth="1"/>
    <col min="3" max="3" width="39.42578125" customWidth="1"/>
    <col min="4" max="4" width="10.7109375" customWidth="1"/>
    <col min="5" max="5" width="11.28515625" customWidth="1"/>
    <col min="9" max="9" width="9.7109375" bestFit="1" customWidth="1"/>
  </cols>
  <sheetData>
    <row r="2" spans="2:9" x14ac:dyDescent="0.25">
      <c r="E2" s="50" t="s">
        <v>25</v>
      </c>
      <c r="F2" s="50"/>
      <c r="G2" s="50"/>
    </row>
    <row r="3" spans="2:9" ht="45" x14ac:dyDescent="0.25">
      <c r="B3" s="33" t="s">
        <v>21</v>
      </c>
      <c r="C3" s="33" t="s">
        <v>20</v>
      </c>
      <c r="D3" s="33" t="s">
        <v>19</v>
      </c>
      <c r="E3" s="1" t="s">
        <v>16</v>
      </c>
      <c r="F3" s="1" t="s">
        <v>17</v>
      </c>
      <c r="G3" s="1" t="s">
        <v>18</v>
      </c>
      <c r="I3" s="38" t="s">
        <v>26</v>
      </c>
    </row>
    <row r="4" spans="2:9" ht="30" x14ac:dyDescent="0.25">
      <c r="B4" s="13" t="s">
        <v>22</v>
      </c>
      <c r="C4" s="34" t="s">
        <v>35</v>
      </c>
      <c r="D4" s="41">
        <v>15000</v>
      </c>
      <c r="E4" s="42">
        <v>5.5E-2</v>
      </c>
      <c r="F4" s="43">
        <v>1</v>
      </c>
      <c r="G4" s="43">
        <v>2</v>
      </c>
      <c r="I4" s="32">
        <f>ROUND(D4/1.23,2)</f>
        <v>12195.12</v>
      </c>
    </row>
    <row r="5" spans="2:9" ht="45" x14ac:dyDescent="0.25">
      <c r="B5" s="13" t="s">
        <v>23</v>
      </c>
      <c r="C5" s="34" t="s">
        <v>31</v>
      </c>
      <c r="D5" s="41">
        <v>51201.919999999998</v>
      </c>
      <c r="E5" s="42">
        <v>0.26500000000000001</v>
      </c>
      <c r="F5" s="43">
        <v>6</v>
      </c>
      <c r="G5" s="43">
        <v>6</v>
      </c>
      <c r="I5" s="32">
        <f t="shared" ref="I5:I9" si="0">ROUND(D5/1.23,2)</f>
        <v>41627.58</v>
      </c>
    </row>
    <row r="6" spans="2:9" ht="30" x14ac:dyDescent="0.25">
      <c r="B6" s="13" t="s">
        <v>24</v>
      </c>
      <c r="C6" s="34" t="s">
        <v>30</v>
      </c>
      <c r="D6" s="41">
        <v>26631.25</v>
      </c>
      <c r="E6" s="42">
        <v>0.1</v>
      </c>
      <c r="F6" s="43">
        <v>3</v>
      </c>
      <c r="G6" s="43">
        <v>3</v>
      </c>
      <c r="I6" s="12">
        <f t="shared" si="0"/>
        <v>21651.42</v>
      </c>
    </row>
    <row r="7" spans="2:9" ht="45" x14ac:dyDescent="0.25">
      <c r="B7" s="13" t="s">
        <v>32</v>
      </c>
      <c r="C7" s="34" t="s">
        <v>29</v>
      </c>
      <c r="D7" s="41">
        <v>26112.98</v>
      </c>
      <c r="E7" s="42">
        <v>0.1</v>
      </c>
      <c r="F7" s="43">
        <v>4</v>
      </c>
      <c r="G7" s="43">
        <v>4</v>
      </c>
      <c r="I7" s="12">
        <f t="shared" si="0"/>
        <v>21230.07</v>
      </c>
    </row>
    <row r="8" spans="2:9" ht="30" x14ac:dyDescent="0.25">
      <c r="B8" s="13" t="s">
        <v>33</v>
      </c>
      <c r="C8" s="34" t="s">
        <v>28</v>
      </c>
      <c r="D8" s="41">
        <v>13150</v>
      </c>
      <c r="E8" s="42">
        <f t="shared" ref="E8" si="1">80/1000</f>
        <v>0.08</v>
      </c>
      <c r="F8" s="43">
        <v>2</v>
      </c>
      <c r="G8" s="43">
        <v>2</v>
      </c>
      <c r="I8" s="12">
        <f t="shared" si="0"/>
        <v>10691.06</v>
      </c>
    </row>
    <row r="9" spans="2:9" ht="30" x14ac:dyDescent="0.25">
      <c r="B9" s="13" t="s">
        <v>34</v>
      </c>
      <c r="C9" s="34" t="s">
        <v>27</v>
      </c>
      <c r="D9" s="41">
        <v>15000</v>
      </c>
      <c r="E9" s="42">
        <v>0.125</v>
      </c>
      <c r="F9" s="43">
        <v>3</v>
      </c>
      <c r="G9" s="43">
        <v>3</v>
      </c>
      <c r="I9" s="12">
        <f t="shared" si="0"/>
        <v>12195.12</v>
      </c>
    </row>
    <row r="10" spans="2:9" x14ac:dyDescent="0.25">
      <c r="B10" s="3"/>
      <c r="C10" s="35" t="s">
        <v>3</v>
      </c>
      <c r="D10" s="36">
        <f>SUM(D4:D9)</f>
        <v>147096.15</v>
      </c>
      <c r="E10" s="37">
        <f t="shared" ref="E10:G10" si="2">SUM(E4:E9)</f>
        <v>0.72499999999999998</v>
      </c>
      <c r="F10" s="36">
        <f t="shared" si="2"/>
        <v>19</v>
      </c>
      <c r="G10" s="36">
        <f t="shared" si="2"/>
        <v>20</v>
      </c>
      <c r="I10" s="39">
        <f>SUM(I4:I9)</f>
        <v>119590.37</v>
      </c>
    </row>
  </sheetData>
  <mergeCells count="1">
    <mergeCell ref="E2:G2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zadania_2025r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Marta Wytrych</cp:lastModifiedBy>
  <cp:lastPrinted>2025-03-17T14:32:47Z</cp:lastPrinted>
  <dcterms:created xsi:type="dcterms:W3CDTF">2017-07-12T10:41:32Z</dcterms:created>
  <dcterms:modified xsi:type="dcterms:W3CDTF">2025-04-08T10:42:34Z</dcterms:modified>
</cp:coreProperties>
</file>